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Ежеквартальная отчетность\2022 год\1 кв. 2021 года\Для сайта ФУ по открытости\"/>
    </mc:Choice>
  </mc:AlternateContent>
  <bookViews>
    <workbookView xWindow="0" yWindow="0" windowWidth="28305" windowHeight="11685"/>
  </bookViews>
  <sheets>
    <sheet name="Салават доходы" sheetId="6" r:id="rId1"/>
  </sheets>
  <definedNames>
    <definedName name="_xlnm.Print_Titles" localSheetId="0">'Салават доходы'!$5:$7</definedName>
  </definedNames>
  <calcPr calcId="152511"/>
</workbook>
</file>

<file path=xl/calcChain.xml><?xml version="1.0" encoding="utf-8"?>
<calcChain xmlns="http://schemas.openxmlformats.org/spreadsheetml/2006/main">
  <c r="H20" i="6" l="1"/>
  <c r="G20" i="6"/>
  <c r="D33" i="6"/>
  <c r="D34" i="6"/>
  <c r="F34" i="6"/>
  <c r="E34" i="6"/>
  <c r="C34" i="6"/>
  <c r="B34" i="6"/>
  <c r="G37" i="6"/>
  <c r="H36" i="6"/>
  <c r="G36" i="6"/>
  <c r="D36" i="6"/>
  <c r="H35" i="6"/>
  <c r="G35" i="6"/>
  <c r="D35" i="6"/>
  <c r="F27" i="6"/>
  <c r="H28" i="6"/>
  <c r="H29" i="6"/>
  <c r="H30" i="6"/>
  <c r="H31" i="6"/>
  <c r="G28" i="6"/>
  <c r="G29" i="6"/>
  <c r="G30" i="6"/>
  <c r="G31" i="6"/>
  <c r="E27" i="6"/>
  <c r="C27" i="6"/>
  <c r="B27" i="6"/>
  <c r="D31" i="6"/>
  <c r="D30" i="6"/>
  <c r="D28" i="6"/>
  <c r="F40" i="6"/>
  <c r="H16" i="6"/>
  <c r="H17" i="6"/>
  <c r="G18" i="6"/>
  <c r="H39" i="6"/>
  <c r="H46" i="6"/>
  <c r="G26" i="6"/>
  <c r="F41" i="6"/>
  <c r="E41" i="6"/>
  <c r="E40" i="6" s="1"/>
  <c r="F24" i="6"/>
  <c r="E24" i="6"/>
  <c r="F19" i="6"/>
  <c r="E19" i="6"/>
  <c r="F14" i="6"/>
  <c r="F9" i="6" s="1"/>
  <c r="F8" i="6" s="1"/>
  <c r="E14" i="6"/>
  <c r="F13" i="6"/>
  <c r="E13" i="6"/>
  <c r="F11" i="6"/>
  <c r="E11" i="6"/>
  <c r="D46" i="6"/>
  <c r="C41" i="6"/>
  <c r="C40" i="6" s="1"/>
  <c r="B41" i="6"/>
  <c r="B40" i="6" s="1"/>
  <c r="C24" i="6"/>
  <c r="B24" i="6"/>
  <c r="C19" i="6"/>
  <c r="B19" i="6"/>
  <c r="D20" i="6"/>
  <c r="C14" i="6"/>
  <c r="B14" i="6"/>
  <c r="D18" i="6"/>
  <c r="D17" i="6"/>
  <c r="D16" i="6"/>
  <c r="C13" i="6"/>
  <c r="B13" i="6"/>
  <c r="C11" i="6"/>
  <c r="B11" i="6"/>
  <c r="H34" i="6" l="1"/>
  <c r="G34" i="6"/>
  <c r="C9" i="6"/>
  <c r="C8" i="6" s="1"/>
  <c r="B9" i="6"/>
  <c r="B8" i="6" s="1"/>
  <c r="E9" i="6"/>
  <c r="E8" i="6" s="1"/>
  <c r="G39" i="6"/>
  <c r="H9" i="6" l="1"/>
  <c r="H10" i="6"/>
  <c r="H11" i="6"/>
  <c r="H12" i="6"/>
  <c r="H13" i="6"/>
  <c r="H14" i="6"/>
  <c r="H15" i="6"/>
  <c r="H18" i="6"/>
  <c r="H19" i="6"/>
  <c r="H21" i="6"/>
  <c r="H22" i="6"/>
  <c r="H23" i="6"/>
  <c r="H24" i="6"/>
  <c r="H25" i="6"/>
  <c r="H26" i="6"/>
  <c r="H27" i="6"/>
  <c r="H32" i="6"/>
  <c r="H33" i="6"/>
  <c r="H38" i="6"/>
  <c r="H40" i="6"/>
  <c r="H41" i="6"/>
  <c r="H42" i="6"/>
  <c r="H43" i="6"/>
  <c r="H44" i="6"/>
  <c r="H45" i="6"/>
  <c r="H48" i="6"/>
  <c r="H8" i="6"/>
  <c r="G9" i="6"/>
  <c r="G10" i="6"/>
  <c r="G11" i="6"/>
  <c r="G12" i="6"/>
  <c r="G13" i="6"/>
  <c r="G14" i="6"/>
  <c r="G15" i="6"/>
  <c r="G19" i="6"/>
  <c r="G21" i="6"/>
  <c r="G22" i="6"/>
  <c r="G23" i="6"/>
  <c r="G24" i="6"/>
  <c r="G25" i="6"/>
  <c r="G27" i="6"/>
  <c r="G32" i="6"/>
  <c r="G33" i="6"/>
  <c r="G38" i="6"/>
  <c r="G40" i="6"/>
  <c r="G41" i="6"/>
  <c r="G42" i="6"/>
  <c r="G43" i="6"/>
  <c r="G44" i="6"/>
  <c r="G45" i="6"/>
  <c r="G8" i="6"/>
  <c r="D8" i="6" l="1"/>
  <c r="D9" i="6"/>
  <c r="D10" i="6"/>
  <c r="D11" i="6"/>
  <c r="D12" i="6"/>
  <c r="D13" i="6"/>
  <c r="D14" i="6"/>
  <c r="D15" i="6"/>
  <c r="D19" i="6"/>
  <c r="D21" i="6"/>
  <c r="D22" i="6"/>
  <c r="D23" i="6"/>
  <c r="D24" i="6"/>
  <c r="D25" i="6"/>
  <c r="D26" i="6"/>
  <c r="D27" i="6"/>
  <c r="D32" i="6"/>
  <c r="D38" i="6"/>
  <c r="D40" i="6"/>
  <c r="D41" i="6"/>
  <c r="D42" i="6"/>
  <c r="D43" i="6"/>
  <c r="D44" i="6"/>
  <c r="D45" i="6"/>
</calcChain>
</file>

<file path=xl/sharedStrings.xml><?xml version="1.0" encoding="utf-8"?>
<sst xmlns="http://schemas.openxmlformats.org/spreadsheetml/2006/main" count="66" uniqueCount="52">
  <si>
    <t>Наименование показателя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</si>
  <si>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</si>
  <si>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</si>
  <si>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</si>
  <si>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</si>
  <si>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</si>
  <si>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</si>
  <si>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</si>
  <si>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НАЛОГИ НА ИМУЩЕСТВО</t>
  </si>
  <si>
    <t>Налог на имущество организаций</t>
  </si>
  <si>
    <t>НАЛОГИ, СБОРЫ И РЕГУЛЯРНЫЕ ПЛАТЕЖИ ЗА ПОЛЬЗОВАНИЕ ПРИРОДНЫМИ РЕСУРСАМИ</t>
  </si>
  <si>
    <t>Налог на добычу полезных ископаемых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</si>
  <si>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</si>
  <si>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</si>
  <si>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</si>
  <si>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</si>
  <si>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</si>
  <si>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</si>
  <si>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</si>
  <si>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</si>
  <si>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</si>
  <si>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</si>
  <si>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</si>
  <si>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</si>
  <si>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</si>
  <si>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</si>
  <si>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</si>
  <si>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</si>
  <si>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 xml:space="preserve">Единица измерения:  руб. </t>
  </si>
  <si>
    <t>План</t>
  </si>
  <si>
    <t>Отчет</t>
  </si>
  <si>
    <t>% исполнения</t>
  </si>
  <si>
    <t xml:space="preserve">
НАЛОГОВЫЕ И НЕНАЛОГОВЫЕ ДОХОДЫ</t>
  </si>
  <si>
    <t>Доходы бюджета, всего</t>
  </si>
  <si>
    <t>Х</t>
  </si>
  <si>
    <t>Сведения об исполнении бюджета городского округа город Салават Республики Башкортостан за I квартал 2022 года</t>
  </si>
  <si>
    <t>по доходам в разрезе видов доходов в сравнении с запланированными годовыми значениями и cо значениями за I квартал 2022 года</t>
  </si>
  <si>
    <t>на 1 апреля 2021 года</t>
  </si>
  <si>
    <t>на 1 апреля 2022 года</t>
  </si>
  <si>
    <t>2022 год 
к 2021 году, %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</si>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</sst>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" fontId="1" fillId="0" borderId="1">
      <alignment horizontal="right" shrinkToFit="1"/>
    </xf>
    <xf numFmtId="4" fontId="1" fillId="0" borderId="2">
      <alignment horizontal="right" shrinkToFit="1"/>
    </xf>
    <xf numFmtId="4" fontId="1" fillId="0" borderId="6">
      <alignment horizontal="right" shrinkToFit="1"/>
    </xf>
  </cellStyleXfs>
  <cellXfs count="33">
    <xf numFmtId="0" fontId="0" fillId="0" borderId="0" xfId="0" applyFont="1" applyFill="1" applyBorder="1"/>
    <xf numFmtId="0" fontId="5" fillId="0" borderId="5" xfId="1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4" xfId="1" applyNumberFormat="1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</cellXfs>
  <cellStyles count="5">
    <cellStyle name="Normal" xfId="1"/>
    <cellStyle name="xl45" xfId="2"/>
    <cellStyle name="xl92" xfId="3"/>
    <cellStyle name="xl93" xfId="4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2"/>
  <sheetViews>
    <sheetView showGridLines="0" tabSelected="1" zoomScale="89" zoomScaleNormal="89" workbookViewId="0">
      <selection activeCell="L16" sqref="L16"/>
    </sheetView>
  </sheetViews>
  <sheetFormatPr defaultRowHeight="15.75" x14ac:dyDescent="0.25"/>
  <cols>
    <col min="1" max="1" width="46.42578125" style="31" customWidth="1"/>
    <col min="2" max="2" width="20.42578125" style="11" bestFit="1" customWidth="1"/>
    <col min="3" max="3" width="19.28515625" style="11" bestFit="1" customWidth="1"/>
    <col min="4" max="4" width="13.5703125" style="11" customWidth="1"/>
    <col min="5" max="5" width="20.42578125" style="11" bestFit="1" customWidth="1"/>
    <col min="6" max="6" width="19.28515625" style="11" bestFit="1" customWidth="1"/>
    <col min="7" max="7" width="13.5703125" style="11" customWidth="1"/>
    <col min="8" max="8" width="13.140625" style="11" customWidth="1"/>
    <col min="9" max="16384" width="9.140625" style="27"/>
  </cols>
  <sheetData>
    <row r="1" spans="1:12" s="11" customFormat="1" ht="15" customHeight="1" x14ac:dyDescent="0.25">
      <c r="A1" s="10" t="s">
        <v>35</v>
      </c>
      <c r="B1" s="10"/>
      <c r="C1" s="10"/>
      <c r="D1" s="10"/>
      <c r="E1" s="10"/>
      <c r="F1" s="10"/>
      <c r="G1" s="10"/>
      <c r="H1" s="10"/>
    </row>
    <row r="2" spans="1:12" s="11" customFormat="1" ht="15.75" customHeight="1" x14ac:dyDescent="0.25">
      <c r="A2" s="10" t="s">
        <v>36</v>
      </c>
      <c r="B2" s="10"/>
      <c r="C2" s="10"/>
      <c r="D2" s="10"/>
      <c r="E2" s="10"/>
      <c r="F2" s="10"/>
      <c r="G2" s="10"/>
      <c r="H2" s="10"/>
    </row>
    <row r="3" spans="1:12" s="11" customFormat="1" ht="18.75" customHeight="1" x14ac:dyDescent="0.25">
      <c r="A3" s="12"/>
      <c r="B3" s="12"/>
      <c r="C3" s="12"/>
      <c r="D3" s="12"/>
      <c r="E3" s="12"/>
      <c r="F3" s="12"/>
      <c r="G3" s="12"/>
      <c r="H3" s="12"/>
    </row>
    <row r="4" spans="1:12" s="11" customFormat="1" ht="16.149999999999999" customHeight="1" x14ac:dyDescent="0.25">
      <c r="A4" s="13" t="s">
        <v>28</v>
      </c>
    </row>
    <row r="5" spans="1:12" s="17" customFormat="1" ht="15" customHeight="1" x14ac:dyDescent="0.25">
      <c r="A5" s="7" t="s">
        <v>0</v>
      </c>
      <c r="B5" s="14" t="s">
        <v>37</v>
      </c>
      <c r="C5" s="14"/>
      <c r="D5" s="14"/>
      <c r="E5" s="14" t="s">
        <v>38</v>
      </c>
      <c r="F5" s="14"/>
      <c r="G5" s="14"/>
      <c r="H5" s="8" t="s">
        <v>39</v>
      </c>
      <c r="I5" s="15"/>
      <c r="J5" s="16"/>
      <c r="K5" s="16"/>
      <c r="L5" s="16"/>
    </row>
    <row r="6" spans="1:12" s="3" customFormat="1" ht="43.5" customHeight="1" x14ac:dyDescent="0.25">
      <c r="A6" s="18"/>
      <c r="B6" s="2" t="s">
        <v>29</v>
      </c>
      <c r="C6" s="2" t="s">
        <v>30</v>
      </c>
      <c r="D6" s="6" t="s">
        <v>31</v>
      </c>
      <c r="E6" s="2" t="s">
        <v>29</v>
      </c>
      <c r="F6" s="2" t="s">
        <v>30</v>
      </c>
      <c r="G6" s="6" t="s">
        <v>31</v>
      </c>
      <c r="H6" s="9"/>
      <c r="I6" s="4"/>
      <c r="J6" s="5"/>
      <c r="K6" s="5"/>
      <c r="L6" s="5"/>
    </row>
    <row r="7" spans="1:12" s="11" customFormat="1" ht="15" customHeight="1" x14ac:dyDescent="0.25">
      <c r="A7" s="1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</row>
    <row r="8" spans="1:12" s="23" customFormat="1" x14ac:dyDescent="0.25">
      <c r="A8" s="20" t="s">
        <v>33</v>
      </c>
      <c r="B8" s="21">
        <f>B9+B40</f>
        <v>3466611009.3299999</v>
      </c>
      <c r="C8" s="21">
        <f>C9+C40</f>
        <v>829072563.36999989</v>
      </c>
      <c r="D8" s="22">
        <f t="shared" ref="D8:D18" si="0">C8/B8*100</f>
        <v>23.915938683014705</v>
      </c>
      <c r="E8" s="21">
        <f>E9+E40</f>
        <v>3418254580.3600001</v>
      </c>
      <c r="F8" s="21">
        <f>F9+F40</f>
        <v>705207442.51999998</v>
      </c>
      <c r="G8" s="22">
        <f>F8/E8*100</f>
        <v>20.630629636887072</v>
      </c>
      <c r="H8" s="22">
        <f t="shared" ref="H8:H25" si="1">F8/C8*100</f>
        <v>85.059797378107035</v>
      </c>
    </row>
    <row r="9" spans="1:12" s="23" customFormat="1" ht="47.25" x14ac:dyDescent="0.25">
      <c r="A9" s="20" t="s">
        <v>32</v>
      </c>
      <c r="B9" s="21">
        <f>B10+B12+B14+B19+B24+B26+B27+B32+B33+B34+B38+B39</f>
        <v>1432703000</v>
      </c>
      <c r="C9" s="21">
        <f>C10+C12+C14+C19+C24+C26+C27+C32+C33+C34+C38+C39</f>
        <v>260367883.29999998</v>
      </c>
      <c r="D9" s="22">
        <f t="shared" si="0"/>
        <v>18.173193139122343</v>
      </c>
      <c r="E9" s="21">
        <f>E10+E12+E14+E19+E24+E26+E27+E32+E33+E34+E38+E39</f>
        <v>1497090600</v>
      </c>
      <c r="F9" s="21">
        <f>F10+F12+F14+F19+F24+F26+F27+F32+F33+F34+F38+F39</f>
        <v>317738164.07999998</v>
      </c>
      <c r="G9" s="22">
        <f t="shared" ref="G9:G45" si="2">F9/E9*100</f>
        <v>21.223709779488296</v>
      </c>
      <c r="H9" s="22">
        <f t="shared" si="1"/>
        <v>122.03431546658811</v>
      </c>
    </row>
    <row r="10" spans="1:12" s="23" customFormat="1" x14ac:dyDescent="0.25">
      <c r="A10" s="20" t="s">
        <v>1</v>
      </c>
      <c r="B10" s="21">
        <v>705838000</v>
      </c>
      <c r="C10" s="21">
        <v>146000192.81999999</v>
      </c>
      <c r="D10" s="22">
        <f t="shared" si="0"/>
        <v>20.684660335657757</v>
      </c>
      <c r="E10" s="21">
        <v>715186700</v>
      </c>
      <c r="F10" s="21">
        <v>168653298.33000001</v>
      </c>
      <c r="G10" s="22">
        <f t="shared" si="2"/>
        <v>23.581716260942773</v>
      </c>
      <c r="H10" s="22">
        <f t="shared" si="1"/>
        <v>115.5158052002907</v>
      </c>
    </row>
    <row r="11" spans="1:12" x14ac:dyDescent="0.25">
      <c r="A11" s="24" t="s">
        <v>2</v>
      </c>
      <c r="B11" s="25">
        <f>B10</f>
        <v>705838000</v>
      </c>
      <c r="C11" s="25">
        <f>C10</f>
        <v>146000192.81999999</v>
      </c>
      <c r="D11" s="26">
        <f t="shared" si="0"/>
        <v>20.684660335657757</v>
      </c>
      <c r="E11" s="25">
        <f>E10</f>
        <v>715186700</v>
      </c>
      <c r="F11" s="25">
        <f>F10</f>
        <v>168653298.33000001</v>
      </c>
      <c r="G11" s="26">
        <f t="shared" si="2"/>
        <v>23.581716260942773</v>
      </c>
      <c r="H11" s="26">
        <f t="shared" si="1"/>
        <v>115.5158052002907</v>
      </c>
    </row>
    <row r="12" spans="1:12" s="23" customFormat="1" ht="63" x14ac:dyDescent="0.25">
      <c r="A12" s="20" t="s">
        <v>3</v>
      </c>
      <c r="B12" s="21">
        <v>4200000</v>
      </c>
      <c r="C12" s="21">
        <v>1140447.8799999999</v>
      </c>
      <c r="D12" s="22">
        <f t="shared" si="0"/>
        <v>27.153520952380951</v>
      </c>
      <c r="E12" s="21">
        <v>5480000</v>
      </c>
      <c r="F12" s="21">
        <v>1377490.93</v>
      </c>
      <c r="G12" s="22">
        <f t="shared" si="2"/>
        <v>25.136695802919707</v>
      </c>
      <c r="H12" s="22">
        <f t="shared" si="1"/>
        <v>120.78508401453647</v>
      </c>
    </row>
    <row r="13" spans="1:12" ht="47.25" x14ac:dyDescent="0.25">
      <c r="A13" s="24" t="s">
        <v>4</v>
      </c>
      <c r="B13" s="25">
        <f>B12</f>
        <v>4200000</v>
      </c>
      <c r="C13" s="25">
        <f>C12</f>
        <v>1140447.8799999999</v>
      </c>
      <c r="D13" s="26">
        <f t="shared" si="0"/>
        <v>27.153520952380951</v>
      </c>
      <c r="E13" s="25">
        <f>E12</f>
        <v>5480000</v>
      </c>
      <c r="F13" s="25">
        <f>F12</f>
        <v>1377490.93</v>
      </c>
      <c r="G13" s="26">
        <f t="shared" si="2"/>
        <v>25.136695802919707</v>
      </c>
      <c r="H13" s="26">
        <f t="shared" si="1"/>
        <v>120.78508401453647</v>
      </c>
    </row>
    <row r="14" spans="1:12" s="23" customFormat="1" x14ac:dyDescent="0.25">
      <c r="A14" s="20" t="s">
        <v>5</v>
      </c>
      <c r="B14" s="21">
        <f>B15+B16+B17+B18</f>
        <v>108928000</v>
      </c>
      <c r="C14" s="21">
        <f>C15+C16+C17+C18</f>
        <v>30371716.940000001</v>
      </c>
      <c r="D14" s="22">
        <f t="shared" si="0"/>
        <v>27.882378213131609</v>
      </c>
      <c r="E14" s="21">
        <f>E15+E16+E17+E18</f>
        <v>166229000</v>
      </c>
      <c r="F14" s="21">
        <f>F15+F16+F17+F18</f>
        <v>31322496.850000001</v>
      </c>
      <c r="G14" s="22">
        <f t="shared" si="2"/>
        <v>18.84297977488886</v>
      </c>
      <c r="H14" s="22">
        <f t="shared" si="1"/>
        <v>103.13047797685684</v>
      </c>
    </row>
    <row r="15" spans="1:12" ht="31.5" x14ac:dyDescent="0.25">
      <c r="A15" s="24" t="s">
        <v>6</v>
      </c>
      <c r="B15" s="25">
        <v>83820000</v>
      </c>
      <c r="C15" s="25">
        <v>19515344.289999999</v>
      </c>
      <c r="D15" s="26">
        <f t="shared" si="0"/>
        <v>23.282443676926746</v>
      </c>
      <c r="E15" s="25">
        <v>149904000</v>
      </c>
      <c r="F15" s="25">
        <v>26416417.039999999</v>
      </c>
      <c r="G15" s="26">
        <f t="shared" si="2"/>
        <v>17.622222915999572</v>
      </c>
      <c r="H15" s="26">
        <f t="shared" si="1"/>
        <v>135.36229055172873</v>
      </c>
    </row>
    <row r="16" spans="1:12" ht="31.5" x14ac:dyDescent="0.25">
      <c r="A16" s="24" t="s">
        <v>40</v>
      </c>
      <c r="B16" s="25">
        <v>15000000</v>
      </c>
      <c r="C16" s="25">
        <v>5605882.3700000001</v>
      </c>
      <c r="D16" s="26">
        <f t="shared" si="0"/>
        <v>37.37254913333333</v>
      </c>
      <c r="E16" s="25">
        <v>0</v>
      </c>
      <c r="F16" s="25">
        <v>-432818.24</v>
      </c>
      <c r="G16" s="28" t="s">
        <v>34</v>
      </c>
      <c r="H16" s="26">
        <f t="shared" si="1"/>
        <v>-7.7207870489084129</v>
      </c>
    </row>
    <row r="17" spans="1:8" x14ac:dyDescent="0.25">
      <c r="A17" s="24" t="s">
        <v>7</v>
      </c>
      <c r="B17" s="25">
        <v>148000</v>
      </c>
      <c r="C17" s="25">
        <v>247494</v>
      </c>
      <c r="D17" s="26">
        <f t="shared" si="0"/>
        <v>167.22567567567569</v>
      </c>
      <c r="E17" s="25">
        <v>0</v>
      </c>
      <c r="F17" s="25">
        <v>24976</v>
      </c>
      <c r="G17" s="28" t="s">
        <v>34</v>
      </c>
      <c r="H17" s="26">
        <f t="shared" si="1"/>
        <v>10.091557775137982</v>
      </c>
    </row>
    <row r="18" spans="1:8" ht="31.5" x14ac:dyDescent="0.25">
      <c r="A18" s="24" t="s">
        <v>41</v>
      </c>
      <c r="B18" s="25">
        <v>9960000</v>
      </c>
      <c r="C18" s="25">
        <v>5002996.28</v>
      </c>
      <c r="D18" s="26">
        <f t="shared" si="0"/>
        <v>50.230886345381535</v>
      </c>
      <c r="E18" s="25">
        <v>16325000</v>
      </c>
      <c r="F18" s="25">
        <v>5313922.05</v>
      </c>
      <c r="G18" s="26">
        <f t="shared" si="2"/>
        <v>32.550824196018375</v>
      </c>
      <c r="H18" s="26">
        <f t="shared" si="1"/>
        <v>106.21479114911514</v>
      </c>
    </row>
    <row r="19" spans="1:8" s="23" customFormat="1" x14ac:dyDescent="0.25">
      <c r="A19" s="20" t="s">
        <v>8</v>
      </c>
      <c r="B19" s="21">
        <f>B20+B21+B22+B23</f>
        <v>261860000</v>
      </c>
      <c r="C19" s="21">
        <f>C20+C21+C22+C23</f>
        <v>26034775.689999998</v>
      </c>
      <c r="D19" s="22">
        <f t="shared" ref="D19:D46" si="3">C19/B19*100</f>
        <v>9.9422499388986463</v>
      </c>
      <c r="E19" s="21">
        <f>E20+E21+E22+E23</f>
        <v>266486000</v>
      </c>
      <c r="F19" s="21">
        <f>F20+F21+F22+F23</f>
        <v>51849385.469999991</v>
      </c>
      <c r="G19" s="22">
        <f t="shared" si="2"/>
        <v>19.456701466493545</v>
      </c>
      <c r="H19" s="22">
        <f t="shared" si="1"/>
        <v>199.15433913231459</v>
      </c>
    </row>
    <row r="20" spans="1:8" s="23" customFormat="1" x14ac:dyDescent="0.25">
      <c r="A20" s="24" t="s">
        <v>42</v>
      </c>
      <c r="B20" s="25">
        <v>49410000</v>
      </c>
      <c r="C20" s="25">
        <v>2548743.27</v>
      </c>
      <c r="D20" s="22">
        <f t="shared" si="3"/>
        <v>5.1583551305403761</v>
      </c>
      <c r="E20" s="25">
        <v>44934000</v>
      </c>
      <c r="F20" s="25">
        <v>3608070.81</v>
      </c>
      <c r="G20" s="26">
        <f t="shared" si="2"/>
        <v>8.0297120443316867</v>
      </c>
      <c r="H20" s="26">
        <f t="shared" si="1"/>
        <v>141.56274005580798</v>
      </c>
    </row>
    <row r="21" spans="1:8" x14ac:dyDescent="0.25">
      <c r="A21" s="24" t="s">
        <v>9</v>
      </c>
      <c r="B21" s="25">
        <v>62600000</v>
      </c>
      <c r="C21" s="25">
        <v>12141967.939999999</v>
      </c>
      <c r="D21" s="26">
        <f t="shared" si="3"/>
        <v>19.396114920127793</v>
      </c>
      <c r="E21" s="25">
        <v>66982000</v>
      </c>
      <c r="F21" s="25">
        <v>23614243.93</v>
      </c>
      <c r="G21" s="26">
        <f t="shared" si="2"/>
        <v>35.254611582216114</v>
      </c>
      <c r="H21" s="26">
        <f t="shared" si="1"/>
        <v>194.48448593086962</v>
      </c>
    </row>
    <row r="22" spans="1:8" x14ac:dyDescent="0.25">
      <c r="A22" s="24" t="s">
        <v>43</v>
      </c>
      <c r="B22" s="25">
        <v>140000000</v>
      </c>
      <c r="C22" s="25">
        <v>10805424.49</v>
      </c>
      <c r="D22" s="26">
        <f t="shared" si="3"/>
        <v>7.7181603499999998</v>
      </c>
      <c r="E22" s="25">
        <v>146070000</v>
      </c>
      <c r="F22" s="25">
        <v>24063201.579999998</v>
      </c>
      <c r="G22" s="26">
        <f t="shared" si="2"/>
        <v>16.473746546176489</v>
      </c>
      <c r="H22" s="26">
        <f t="shared" si="1"/>
        <v>222.69556926957895</v>
      </c>
    </row>
    <row r="23" spans="1:8" x14ac:dyDescent="0.25">
      <c r="A23" s="24" t="s">
        <v>44</v>
      </c>
      <c r="B23" s="25">
        <v>9850000</v>
      </c>
      <c r="C23" s="25">
        <v>538639.99</v>
      </c>
      <c r="D23" s="26">
        <f t="shared" si="3"/>
        <v>5.4684262944162434</v>
      </c>
      <c r="E23" s="25">
        <v>8500000</v>
      </c>
      <c r="F23" s="25">
        <v>563869.15</v>
      </c>
      <c r="G23" s="26">
        <f t="shared" si="2"/>
        <v>6.6337547058823523</v>
      </c>
      <c r="H23" s="26">
        <f t="shared" si="1"/>
        <v>104.68386314948506</v>
      </c>
    </row>
    <row r="24" spans="1:8" s="23" customFormat="1" ht="47.25" x14ac:dyDescent="0.25">
      <c r="A24" s="20" t="s">
        <v>10</v>
      </c>
      <c r="B24" s="21">
        <f>B25</f>
        <v>101000</v>
      </c>
      <c r="C24" s="21">
        <f>C25</f>
        <v>70644.17</v>
      </c>
      <c r="D24" s="22">
        <f t="shared" si="3"/>
        <v>69.944722772277217</v>
      </c>
      <c r="E24" s="21">
        <f>E25</f>
        <v>175000</v>
      </c>
      <c r="F24" s="21">
        <f>F25</f>
        <v>49619.48</v>
      </c>
      <c r="G24" s="22">
        <f t="shared" si="2"/>
        <v>28.353988571428573</v>
      </c>
      <c r="H24" s="22">
        <f t="shared" si="1"/>
        <v>70.238605676873263</v>
      </c>
    </row>
    <row r="25" spans="1:8" x14ac:dyDescent="0.25">
      <c r="A25" s="24" t="s">
        <v>11</v>
      </c>
      <c r="B25" s="25">
        <v>101000</v>
      </c>
      <c r="C25" s="25">
        <v>70644.17</v>
      </c>
      <c r="D25" s="26">
        <f t="shared" si="3"/>
        <v>69.944722772277217</v>
      </c>
      <c r="E25" s="25">
        <v>175000</v>
      </c>
      <c r="F25" s="25">
        <v>49619.48</v>
      </c>
      <c r="G25" s="26">
        <f t="shared" si="2"/>
        <v>28.353988571428573</v>
      </c>
      <c r="H25" s="26">
        <f t="shared" si="1"/>
        <v>70.238605676873263</v>
      </c>
    </row>
    <row r="26" spans="1:8" s="23" customFormat="1" x14ac:dyDescent="0.25">
      <c r="A26" s="20" t="s">
        <v>12</v>
      </c>
      <c r="B26" s="21">
        <v>19000000</v>
      </c>
      <c r="C26" s="21">
        <v>3738351.86</v>
      </c>
      <c r="D26" s="22">
        <f t="shared" si="3"/>
        <v>19.675536105263159</v>
      </c>
      <c r="E26" s="21">
        <v>20830000</v>
      </c>
      <c r="F26" s="21">
        <v>3898777.31</v>
      </c>
      <c r="G26" s="22">
        <f t="shared" si="2"/>
        <v>18.717125828132502</v>
      </c>
      <c r="H26" s="22">
        <f t="shared" ref="H26:H46" si="4">F26/C26*100</f>
        <v>104.29134163952133</v>
      </c>
    </row>
    <row r="27" spans="1:8" s="23" customFormat="1" ht="63" x14ac:dyDescent="0.25">
      <c r="A27" s="20" t="s">
        <v>13</v>
      </c>
      <c r="B27" s="21">
        <f>B28+B29+B30+B31</f>
        <v>235376000</v>
      </c>
      <c r="C27" s="21">
        <f>C28+C29+C30+C31</f>
        <v>29799518.150000002</v>
      </c>
      <c r="D27" s="22">
        <f t="shared" si="3"/>
        <v>12.660389398239413</v>
      </c>
      <c r="E27" s="21">
        <f>E28+E29+E30+E31</f>
        <v>145694000</v>
      </c>
      <c r="F27" s="21">
        <f>F28+F29+F30+F31</f>
        <v>34644107.079999991</v>
      </c>
      <c r="G27" s="22">
        <f t="shared" si="2"/>
        <v>23.778677968893703</v>
      </c>
      <c r="H27" s="22">
        <f t="shared" si="4"/>
        <v>116.25727270358561</v>
      </c>
    </row>
    <row r="28" spans="1:8" s="23" customFormat="1" ht="141.75" x14ac:dyDescent="0.25">
      <c r="A28" s="24" t="s">
        <v>45</v>
      </c>
      <c r="B28" s="25">
        <v>225392000</v>
      </c>
      <c r="C28" s="25">
        <v>28630637.73</v>
      </c>
      <c r="D28" s="26">
        <f t="shared" si="3"/>
        <v>12.702597132994962</v>
      </c>
      <c r="E28" s="25">
        <v>141556000</v>
      </c>
      <c r="F28" s="25">
        <v>34140252.640000001</v>
      </c>
      <c r="G28" s="26">
        <f t="shared" si="2"/>
        <v>24.117842154341744</v>
      </c>
      <c r="H28" s="26">
        <f t="shared" si="4"/>
        <v>119.24377291892058</v>
      </c>
    </row>
    <row r="29" spans="1:8" s="23" customFormat="1" ht="63" x14ac:dyDescent="0.25">
      <c r="A29" s="24" t="s">
        <v>46</v>
      </c>
      <c r="B29" s="25">
        <v>0</v>
      </c>
      <c r="C29" s="25">
        <v>83070.69</v>
      </c>
      <c r="D29" s="28" t="s">
        <v>34</v>
      </c>
      <c r="E29" s="25">
        <v>392000</v>
      </c>
      <c r="F29" s="25">
        <v>85441.73</v>
      </c>
      <c r="G29" s="26">
        <f t="shared" si="2"/>
        <v>21.796359693877552</v>
      </c>
      <c r="H29" s="26">
        <f t="shared" si="4"/>
        <v>102.85424377719745</v>
      </c>
    </row>
    <row r="30" spans="1:8" s="23" customFormat="1" ht="31.5" x14ac:dyDescent="0.25">
      <c r="A30" s="24" t="s">
        <v>47</v>
      </c>
      <c r="B30" s="25">
        <v>4396000</v>
      </c>
      <c r="C30" s="25">
        <v>3790.21</v>
      </c>
      <c r="D30" s="26">
        <f t="shared" si="3"/>
        <v>8.6219517743403098E-2</v>
      </c>
      <c r="E30" s="25">
        <v>735000</v>
      </c>
      <c r="F30" s="25">
        <v>45648.800000000003</v>
      </c>
      <c r="G30" s="26">
        <f t="shared" si="2"/>
        <v>6.210721088435375</v>
      </c>
      <c r="H30" s="26">
        <f t="shared" si="4"/>
        <v>1204.3870920080947</v>
      </c>
    </row>
    <row r="31" spans="1:8" s="23" customFormat="1" ht="126" x14ac:dyDescent="0.25">
      <c r="A31" s="24" t="s">
        <v>48</v>
      </c>
      <c r="B31" s="25">
        <v>5588000</v>
      </c>
      <c r="C31" s="25">
        <v>1082019.52</v>
      </c>
      <c r="D31" s="26">
        <f t="shared" si="3"/>
        <v>19.363269863994272</v>
      </c>
      <c r="E31" s="25">
        <v>3011000</v>
      </c>
      <c r="F31" s="25">
        <v>372763.91</v>
      </c>
      <c r="G31" s="26">
        <f t="shared" si="2"/>
        <v>12.380070076386582</v>
      </c>
      <c r="H31" s="26">
        <f t="shared" si="4"/>
        <v>34.450756489125069</v>
      </c>
    </row>
    <row r="32" spans="1:8" s="23" customFormat="1" ht="31.5" x14ac:dyDescent="0.25">
      <c r="A32" s="20" t="s">
        <v>14</v>
      </c>
      <c r="B32" s="21">
        <v>4400000</v>
      </c>
      <c r="C32" s="21">
        <v>1987465.11</v>
      </c>
      <c r="D32" s="22">
        <f t="shared" si="3"/>
        <v>45.169661590909094</v>
      </c>
      <c r="E32" s="21">
        <v>6850000</v>
      </c>
      <c r="F32" s="21">
        <v>510189.83</v>
      </c>
      <c r="G32" s="22">
        <f t="shared" si="2"/>
        <v>7.4480267153284681</v>
      </c>
      <c r="H32" s="22">
        <f t="shared" si="4"/>
        <v>25.670379189700594</v>
      </c>
    </row>
    <row r="33" spans="1:8" s="23" customFormat="1" ht="47.25" x14ac:dyDescent="0.25">
      <c r="A33" s="20" t="s">
        <v>15</v>
      </c>
      <c r="B33" s="21">
        <v>3500000</v>
      </c>
      <c r="C33" s="21">
        <v>499859.26</v>
      </c>
      <c r="D33" s="22">
        <f t="shared" si="3"/>
        <v>14.281693142857144</v>
      </c>
      <c r="E33" s="21">
        <v>6000000</v>
      </c>
      <c r="F33" s="21">
        <v>3242661.01</v>
      </c>
      <c r="G33" s="22">
        <f t="shared" si="2"/>
        <v>54.044350166666668</v>
      </c>
      <c r="H33" s="22">
        <f t="shared" si="4"/>
        <v>648.71480224253514</v>
      </c>
    </row>
    <row r="34" spans="1:8" s="23" customFormat="1" ht="47.25" x14ac:dyDescent="0.25">
      <c r="A34" s="20" t="s">
        <v>16</v>
      </c>
      <c r="B34" s="21">
        <f>B35+B36+B37</f>
        <v>84500000</v>
      </c>
      <c r="C34" s="21">
        <f>C35+C36+C37</f>
        <v>19534978.32</v>
      </c>
      <c r="D34" s="22">
        <f>C34/B34*100</f>
        <v>23.11831753846154</v>
      </c>
      <c r="E34" s="21">
        <f>E35+E36+E37</f>
        <v>144730900</v>
      </c>
      <c r="F34" s="21">
        <f>F35+F36+F37</f>
        <v>20301720</v>
      </c>
      <c r="G34" s="22">
        <f t="shared" si="2"/>
        <v>14.02721879018233</v>
      </c>
      <c r="H34" s="22">
        <f t="shared" si="4"/>
        <v>103.92496816448988</v>
      </c>
    </row>
    <row r="35" spans="1:8" s="23" customFormat="1" ht="126" x14ac:dyDescent="0.25">
      <c r="A35" s="24" t="s">
        <v>49</v>
      </c>
      <c r="B35" s="25">
        <v>79000000</v>
      </c>
      <c r="C35" s="25">
        <v>17992561.359999999</v>
      </c>
      <c r="D35" s="26">
        <f t="shared" ref="D35:D36" si="5">C35/B35*100</f>
        <v>22.775394126582277</v>
      </c>
      <c r="E35" s="25">
        <v>101000000</v>
      </c>
      <c r="F35" s="25">
        <v>12803779.140000001</v>
      </c>
      <c r="G35" s="26">
        <f t="shared" ref="G35:G37" si="6">F35/E35*100</f>
        <v>12.677009049504949</v>
      </c>
      <c r="H35" s="26">
        <f t="shared" ref="H35:H36" si="7">F35/C35*100</f>
        <v>71.161514382630415</v>
      </c>
    </row>
    <row r="36" spans="1:8" s="23" customFormat="1" ht="47.25" x14ac:dyDescent="0.25">
      <c r="A36" s="24" t="s">
        <v>50</v>
      </c>
      <c r="B36" s="25">
        <v>5500000</v>
      </c>
      <c r="C36" s="25">
        <v>1542416.96</v>
      </c>
      <c r="D36" s="26">
        <f t="shared" si="5"/>
        <v>28.043944727272731</v>
      </c>
      <c r="E36" s="25">
        <v>43575900</v>
      </c>
      <c r="F36" s="25">
        <v>6307504.8899999997</v>
      </c>
      <c r="G36" s="26">
        <f t="shared" si="6"/>
        <v>14.474755289047387</v>
      </c>
      <c r="H36" s="26">
        <f t="shared" si="7"/>
        <v>408.93643246765129</v>
      </c>
    </row>
    <row r="37" spans="1:8" s="23" customFormat="1" ht="110.25" x14ac:dyDescent="0.25">
      <c r="A37" s="24" t="s">
        <v>51</v>
      </c>
      <c r="B37" s="25">
        <v>0</v>
      </c>
      <c r="C37" s="25">
        <v>0</v>
      </c>
      <c r="D37" s="28" t="s">
        <v>34</v>
      </c>
      <c r="E37" s="25">
        <v>155000</v>
      </c>
      <c r="F37" s="25">
        <v>1190435.97</v>
      </c>
      <c r="G37" s="26">
        <f t="shared" si="6"/>
        <v>768.02320645161285</v>
      </c>
      <c r="H37" s="28" t="s">
        <v>34</v>
      </c>
    </row>
    <row r="38" spans="1:8" s="23" customFormat="1" ht="31.5" x14ac:dyDescent="0.25">
      <c r="A38" s="20" t="s">
        <v>17</v>
      </c>
      <c r="B38" s="21">
        <v>5000000</v>
      </c>
      <c r="C38" s="21">
        <v>953375.22</v>
      </c>
      <c r="D38" s="22">
        <f t="shared" si="3"/>
        <v>19.067504399999997</v>
      </c>
      <c r="E38" s="21">
        <v>5325000</v>
      </c>
      <c r="F38" s="21">
        <v>1549821.79</v>
      </c>
      <c r="G38" s="22">
        <f t="shared" si="2"/>
        <v>29.104634553990611</v>
      </c>
      <c r="H38" s="22">
        <f t="shared" si="4"/>
        <v>162.5615767525403</v>
      </c>
    </row>
    <row r="39" spans="1:8" s="23" customFormat="1" x14ac:dyDescent="0.25">
      <c r="A39" s="20" t="s">
        <v>18</v>
      </c>
      <c r="B39" s="21">
        <v>0</v>
      </c>
      <c r="C39" s="21">
        <v>236557.88</v>
      </c>
      <c r="D39" s="29" t="s">
        <v>34</v>
      </c>
      <c r="E39" s="21">
        <v>14104000</v>
      </c>
      <c r="F39" s="21">
        <v>338596</v>
      </c>
      <c r="G39" s="22">
        <f t="shared" ref="G39" si="8">F39/E39*100</f>
        <v>2.4007090187180942</v>
      </c>
      <c r="H39" s="22">
        <f t="shared" si="4"/>
        <v>143.13452589277514</v>
      </c>
    </row>
    <row r="40" spans="1:8" s="23" customFormat="1" x14ac:dyDescent="0.25">
      <c r="A40" s="20" t="s">
        <v>19</v>
      </c>
      <c r="B40" s="30">
        <f>B41+B46+B48+B47</f>
        <v>2033908009.3300002</v>
      </c>
      <c r="C40" s="30">
        <f>C41+C46+C48+C47</f>
        <v>568704680.06999993</v>
      </c>
      <c r="D40" s="22">
        <f t="shared" si="3"/>
        <v>27.961180026885273</v>
      </c>
      <c r="E40" s="30">
        <f>E41+E46+E48+E47</f>
        <v>1921163980.3600001</v>
      </c>
      <c r="F40" s="30">
        <f>F41+F46+F48+F47</f>
        <v>387469278.44</v>
      </c>
      <c r="G40" s="22">
        <f t="shared" si="2"/>
        <v>20.168464660023115</v>
      </c>
      <c r="H40" s="22">
        <f t="shared" si="4"/>
        <v>68.13189551953532</v>
      </c>
    </row>
    <row r="41" spans="1:8" s="23" customFormat="1" ht="47.25" x14ac:dyDescent="0.25">
      <c r="A41" s="20" t="s">
        <v>20</v>
      </c>
      <c r="B41" s="21">
        <f>B42+B43+B44+B45</f>
        <v>2020734009.3300002</v>
      </c>
      <c r="C41" s="21">
        <f>C42+C43+C44+C45</f>
        <v>584369787.79999995</v>
      </c>
      <c r="D41" s="22">
        <f t="shared" si="3"/>
        <v>28.91868920411525</v>
      </c>
      <c r="E41" s="21">
        <f>E42+E43+E44+E45</f>
        <v>1921163980.3600001</v>
      </c>
      <c r="F41" s="21">
        <f>F42+F43+F44+F45</f>
        <v>399180475.55000001</v>
      </c>
      <c r="G41" s="22">
        <f t="shared" si="2"/>
        <v>20.77805328596672</v>
      </c>
      <c r="H41" s="22">
        <f t="shared" si="4"/>
        <v>68.3095676545515</v>
      </c>
    </row>
    <row r="42" spans="1:8" ht="31.5" x14ac:dyDescent="0.25">
      <c r="A42" s="24" t="s">
        <v>21</v>
      </c>
      <c r="B42" s="25">
        <v>159076000</v>
      </c>
      <c r="C42" s="25">
        <v>39768999</v>
      </c>
      <c r="D42" s="26">
        <f t="shared" si="3"/>
        <v>24.999999371369661</v>
      </c>
      <c r="E42" s="25">
        <v>155792400</v>
      </c>
      <c r="F42" s="25">
        <v>38948097</v>
      </c>
      <c r="G42" s="26">
        <f t="shared" si="2"/>
        <v>24.999998074360494</v>
      </c>
      <c r="H42" s="26">
        <f t="shared" si="4"/>
        <v>97.935824333924018</v>
      </c>
    </row>
    <row r="43" spans="1:8" ht="47.25" x14ac:dyDescent="0.25">
      <c r="A43" s="24" t="s">
        <v>22</v>
      </c>
      <c r="B43" s="25">
        <v>262236803.69</v>
      </c>
      <c r="C43" s="25">
        <v>21120518.579999998</v>
      </c>
      <c r="D43" s="26">
        <f t="shared" si="3"/>
        <v>8.0539871912744019</v>
      </c>
      <c r="E43" s="25">
        <v>336540411.37</v>
      </c>
      <c r="F43" s="25">
        <v>49715820.140000001</v>
      </c>
      <c r="G43" s="26">
        <f t="shared" si="2"/>
        <v>14.772615252241231</v>
      </c>
      <c r="H43" s="26">
        <f t="shared" si="4"/>
        <v>235.39109587526048</v>
      </c>
    </row>
    <row r="44" spans="1:8" ht="31.5" x14ac:dyDescent="0.25">
      <c r="A44" s="24" t="s">
        <v>23</v>
      </c>
      <c r="B44" s="25">
        <v>1147039879.6400001</v>
      </c>
      <c r="C44" s="25">
        <v>279385637.13</v>
      </c>
      <c r="D44" s="26">
        <f t="shared" si="3"/>
        <v>24.357098832316581</v>
      </c>
      <c r="E44" s="25">
        <v>1264574030.99</v>
      </c>
      <c r="F44" s="25">
        <v>302486489</v>
      </c>
      <c r="G44" s="26">
        <f t="shared" si="2"/>
        <v>23.920030111894018</v>
      </c>
      <c r="H44" s="26">
        <f t="shared" si="4"/>
        <v>108.26844647681406</v>
      </c>
    </row>
    <row r="45" spans="1:8" x14ac:dyDescent="0.25">
      <c r="A45" s="24" t="s">
        <v>24</v>
      </c>
      <c r="B45" s="25">
        <v>452381326</v>
      </c>
      <c r="C45" s="25">
        <v>244094633.09</v>
      </c>
      <c r="D45" s="26">
        <f t="shared" si="3"/>
        <v>53.957716435448091</v>
      </c>
      <c r="E45" s="25">
        <v>164257138</v>
      </c>
      <c r="F45" s="25">
        <v>8030069.4100000001</v>
      </c>
      <c r="G45" s="26">
        <f t="shared" si="2"/>
        <v>4.88871869300438</v>
      </c>
      <c r="H45" s="26">
        <f t="shared" si="4"/>
        <v>3.2897361602535673</v>
      </c>
    </row>
    <row r="46" spans="1:8" ht="31.5" x14ac:dyDescent="0.25">
      <c r="A46" s="20" t="s">
        <v>25</v>
      </c>
      <c r="B46" s="21">
        <v>13174000</v>
      </c>
      <c r="C46" s="21">
        <v>311453.02</v>
      </c>
      <c r="D46" s="22">
        <f t="shared" si="3"/>
        <v>2.3641492333383938</v>
      </c>
      <c r="E46" s="21">
        <v>0</v>
      </c>
      <c r="F46" s="21">
        <v>0</v>
      </c>
      <c r="G46" s="29" t="s">
        <v>34</v>
      </c>
      <c r="H46" s="26">
        <f t="shared" si="4"/>
        <v>0</v>
      </c>
    </row>
    <row r="47" spans="1:8" ht="110.25" x14ac:dyDescent="0.25">
      <c r="A47" s="20" t="s">
        <v>26</v>
      </c>
      <c r="B47" s="21">
        <v>0</v>
      </c>
      <c r="C47" s="21">
        <v>0</v>
      </c>
      <c r="D47" s="29" t="s">
        <v>34</v>
      </c>
      <c r="E47" s="21">
        <v>0</v>
      </c>
      <c r="F47" s="21">
        <v>1025000</v>
      </c>
      <c r="G47" s="29" t="s">
        <v>34</v>
      </c>
      <c r="H47" s="29" t="s">
        <v>34</v>
      </c>
    </row>
    <row r="48" spans="1:8" s="23" customFormat="1" ht="78.75" x14ac:dyDescent="0.25">
      <c r="A48" s="20" t="s">
        <v>27</v>
      </c>
      <c r="B48" s="21">
        <v>0</v>
      </c>
      <c r="C48" s="21">
        <v>-15976560.75</v>
      </c>
      <c r="D48" s="29" t="s">
        <v>34</v>
      </c>
      <c r="E48" s="21">
        <v>0</v>
      </c>
      <c r="F48" s="21">
        <v>-12736197.109999999</v>
      </c>
      <c r="G48" s="29" t="s">
        <v>34</v>
      </c>
      <c r="H48" s="22">
        <f>F48/C48*100</f>
        <v>79.718015092829035</v>
      </c>
    </row>
    <row r="49" spans="2:16" ht="15.75" customHeight="1" x14ac:dyDescent="0.25">
      <c r="B49" s="27"/>
      <c r="C49" s="32"/>
      <c r="E49" s="27"/>
      <c r="F49" s="32"/>
      <c r="I49" s="11"/>
      <c r="J49" s="11"/>
      <c r="K49" s="11"/>
      <c r="L49" s="11"/>
      <c r="M49" s="11"/>
      <c r="N49" s="11"/>
      <c r="O49" s="11"/>
      <c r="P49" s="11"/>
    </row>
    <row r="50" spans="2:16" x14ac:dyDescent="0.25">
      <c r="C50" s="32"/>
      <c r="F50" s="32"/>
      <c r="I50" s="11"/>
      <c r="J50" s="11"/>
      <c r="K50" s="11"/>
      <c r="L50" s="11"/>
      <c r="M50" s="11"/>
      <c r="N50" s="11"/>
      <c r="O50" s="11"/>
      <c r="P50" s="11"/>
    </row>
    <row r="51" spans="2:16" x14ac:dyDescent="0.25">
      <c r="C51" s="32"/>
      <c r="F51" s="32"/>
      <c r="I51" s="11"/>
      <c r="J51" s="11"/>
      <c r="K51" s="11"/>
      <c r="L51" s="11"/>
      <c r="M51" s="11"/>
      <c r="N51" s="11"/>
      <c r="O51" s="11"/>
      <c r="P51" s="11"/>
    </row>
    <row r="52" spans="2:16" x14ac:dyDescent="0.25">
      <c r="C52" s="32"/>
      <c r="F52" s="32"/>
      <c r="I52" s="11"/>
      <c r="J52" s="11"/>
      <c r="K52" s="11"/>
      <c r="L52" s="11"/>
      <c r="M52" s="11"/>
      <c r="N52" s="11"/>
      <c r="O52" s="11"/>
      <c r="P52" s="11"/>
    </row>
    <row r="53" spans="2:16" x14ac:dyDescent="0.25">
      <c r="C53" s="32"/>
      <c r="F53" s="32"/>
      <c r="I53" s="11"/>
      <c r="J53" s="11"/>
      <c r="K53" s="11"/>
      <c r="L53" s="11"/>
      <c r="M53" s="11"/>
      <c r="N53" s="11"/>
      <c r="O53" s="11"/>
      <c r="P53" s="11"/>
    </row>
    <row r="54" spans="2:16" x14ac:dyDescent="0.25">
      <c r="C54" s="32"/>
      <c r="F54" s="32"/>
      <c r="I54" s="11"/>
      <c r="J54" s="11"/>
      <c r="K54" s="11"/>
      <c r="L54" s="11"/>
      <c r="M54" s="11"/>
      <c r="N54" s="11"/>
      <c r="O54" s="11"/>
      <c r="P54" s="11"/>
    </row>
    <row r="55" spans="2:16" x14ac:dyDescent="0.25">
      <c r="C55" s="32"/>
      <c r="F55" s="32"/>
      <c r="I55" s="11"/>
      <c r="J55" s="11"/>
      <c r="K55" s="11"/>
      <c r="L55" s="11"/>
      <c r="M55" s="11"/>
      <c r="N55" s="11"/>
      <c r="O55" s="11"/>
      <c r="P55" s="11"/>
    </row>
    <row r="56" spans="2:16" x14ac:dyDescent="0.25">
      <c r="C56" s="32"/>
      <c r="F56" s="32"/>
      <c r="I56" s="11"/>
      <c r="J56" s="11"/>
      <c r="K56" s="11"/>
      <c r="L56" s="11"/>
      <c r="M56" s="11"/>
      <c r="N56" s="11"/>
      <c r="O56" s="11"/>
      <c r="P56" s="11"/>
    </row>
    <row r="57" spans="2:16" x14ac:dyDescent="0.25">
      <c r="C57" s="32"/>
      <c r="F57" s="32"/>
      <c r="I57" s="11"/>
      <c r="J57" s="11"/>
      <c r="K57" s="11"/>
      <c r="L57" s="11"/>
      <c r="M57" s="11"/>
      <c r="N57" s="11"/>
      <c r="O57" s="11"/>
      <c r="P57" s="11"/>
    </row>
    <row r="58" spans="2:16" x14ac:dyDescent="0.25">
      <c r="C58" s="32"/>
      <c r="F58" s="32"/>
      <c r="I58" s="11"/>
      <c r="J58" s="11"/>
      <c r="K58" s="11"/>
      <c r="L58" s="11"/>
      <c r="M58" s="11"/>
      <c r="N58" s="11"/>
      <c r="O58" s="11"/>
      <c r="P58" s="11"/>
    </row>
    <row r="59" spans="2:16" x14ac:dyDescent="0.25">
      <c r="C59" s="32"/>
      <c r="F59" s="32"/>
      <c r="I59" s="11"/>
      <c r="J59" s="11"/>
      <c r="K59" s="11"/>
      <c r="L59" s="11"/>
      <c r="M59" s="11"/>
      <c r="N59" s="11"/>
      <c r="O59" s="11"/>
      <c r="P59" s="11"/>
    </row>
    <row r="60" spans="2:16" x14ac:dyDescent="0.25">
      <c r="C60" s="32"/>
      <c r="F60" s="32"/>
      <c r="I60" s="11"/>
      <c r="J60" s="11"/>
      <c r="K60" s="11"/>
      <c r="L60" s="11"/>
      <c r="M60" s="11"/>
      <c r="N60" s="11"/>
      <c r="O60" s="11"/>
      <c r="P60" s="11"/>
    </row>
    <row r="61" spans="2:16" x14ac:dyDescent="0.25">
      <c r="C61" s="32"/>
      <c r="F61" s="32"/>
      <c r="I61" s="11"/>
      <c r="J61" s="11"/>
      <c r="K61" s="11"/>
      <c r="L61" s="11"/>
      <c r="M61" s="11"/>
      <c r="N61" s="11"/>
      <c r="O61" s="11"/>
      <c r="P61" s="11"/>
    </row>
    <row r="62" spans="2:16" x14ac:dyDescent="0.25">
      <c r="C62" s="32"/>
      <c r="F62" s="32"/>
      <c r="I62" s="11"/>
      <c r="J62" s="11"/>
      <c r="K62" s="11"/>
      <c r="L62" s="11"/>
      <c r="M62" s="11"/>
      <c r="N62" s="11"/>
      <c r="O62" s="11"/>
      <c r="P62" s="11"/>
    </row>
    <row r="63" spans="2:16" x14ac:dyDescent="0.25">
      <c r="C63" s="32"/>
      <c r="F63" s="32"/>
      <c r="I63" s="11"/>
      <c r="J63" s="11"/>
      <c r="K63" s="11"/>
      <c r="L63" s="11"/>
      <c r="M63" s="11"/>
      <c r="N63" s="11"/>
      <c r="O63" s="11"/>
      <c r="P63" s="11"/>
    </row>
    <row r="64" spans="2:16" x14ac:dyDescent="0.25">
      <c r="I64" s="11"/>
      <c r="J64" s="11"/>
      <c r="K64" s="11"/>
      <c r="L64" s="11"/>
      <c r="M64" s="11"/>
      <c r="N64" s="11"/>
      <c r="O64" s="11"/>
      <c r="P64" s="11"/>
    </row>
    <row r="65" spans="9:16" x14ac:dyDescent="0.25">
      <c r="I65" s="11"/>
      <c r="J65" s="11"/>
      <c r="K65" s="11"/>
      <c r="L65" s="11"/>
      <c r="M65" s="11"/>
      <c r="N65" s="11"/>
      <c r="O65" s="11"/>
      <c r="P65" s="11"/>
    </row>
    <row r="66" spans="9:16" x14ac:dyDescent="0.25">
      <c r="I66" s="11"/>
      <c r="J66" s="11"/>
      <c r="K66" s="11"/>
      <c r="L66" s="11"/>
      <c r="M66" s="11"/>
      <c r="N66" s="11"/>
      <c r="O66" s="11"/>
      <c r="P66" s="11"/>
    </row>
    <row r="67" spans="9:16" x14ac:dyDescent="0.25">
      <c r="I67" s="11"/>
      <c r="J67" s="11"/>
      <c r="K67" s="11"/>
      <c r="L67" s="11"/>
      <c r="M67" s="11"/>
      <c r="N67" s="11"/>
      <c r="O67" s="11"/>
      <c r="P67" s="11"/>
    </row>
    <row r="68" spans="9:16" x14ac:dyDescent="0.25">
      <c r="I68" s="11"/>
      <c r="J68" s="11"/>
      <c r="K68" s="11"/>
      <c r="L68" s="11"/>
      <c r="M68" s="11"/>
      <c r="N68" s="11"/>
      <c r="O68" s="11"/>
      <c r="P68" s="11"/>
    </row>
    <row r="69" spans="9:16" x14ac:dyDescent="0.25">
      <c r="I69" s="11"/>
      <c r="J69" s="11"/>
      <c r="K69" s="11"/>
      <c r="L69" s="11"/>
      <c r="M69" s="11"/>
      <c r="N69" s="11"/>
      <c r="O69" s="11"/>
      <c r="P69" s="11"/>
    </row>
    <row r="70" spans="9:16" x14ac:dyDescent="0.25">
      <c r="I70" s="11"/>
      <c r="J70" s="11"/>
      <c r="K70" s="11"/>
      <c r="L70" s="11"/>
      <c r="M70" s="11"/>
      <c r="N70" s="11"/>
      <c r="O70" s="11"/>
      <c r="P70" s="11"/>
    </row>
    <row r="71" spans="9:16" x14ac:dyDescent="0.25">
      <c r="I71" s="11"/>
      <c r="J71" s="11"/>
      <c r="K71" s="11"/>
      <c r="L71" s="11"/>
      <c r="M71" s="11"/>
      <c r="N71" s="11"/>
      <c r="O71" s="11"/>
      <c r="P71" s="11"/>
    </row>
    <row r="72" spans="9:16" x14ac:dyDescent="0.25">
      <c r="I72" s="11"/>
      <c r="J72" s="11"/>
      <c r="K72" s="11"/>
      <c r="L72" s="11"/>
      <c r="M72" s="11"/>
      <c r="N72" s="11"/>
      <c r="O72" s="11"/>
      <c r="P72" s="11"/>
    </row>
    <row r="73" spans="9:16" x14ac:dyDescent="0.25">
      <c r="I73" s="11"/>
      <c r="J73" s="11"/>
      <c r="K73" s="11"/>
      <c r="L73" s="11"/>
      <c r="M73" s="11"/>
      <c r="N73" s="11"/>
      <c r="O73" s="11"/>
      <c r="P73" s="11"/>
    </row>
    <row r="74" spans="9:16" x14ac:dyDescent="0.25">
      <c r="I74" s="11"/>
      <c r="J74" s="11"/>
      <c r="K74" s="11"/>
      <c r="L74" s="11"/>
      <c r="M74" s="11"/>
      <c r="N74" s="11"/>
      <c r="O74" s="11"/>
      <c r="P74" s="11"/>
    </row>
    <row r="75" spans="9:16" x14ac:dyDescent="0.25">
      <c r="I75" s="11"/>
      <c r="J75" s="11"/>
      <c r="K75" s="11"/>
      <c r="L75" s="11"/>
      <c r="M75" s="11"/>
      <c r="N75" s="11"/>
      <c r="O75" s="11"/>
      <c r="P75" s="11"/>
    </row>
    <row r="76" spans="9:16" x14ac:dyDescent="0.25">
      <c r="I76" s="11"/>
      <c r="J76" s="11"/>
      <c r="K76" s="11"/>
      <c r="L76" s="11"/>
      <c r="M76" s="11"/>
      <c r="N76" s="11"/>
      <c r="O76" s="11"/>
      <c r="P76" s="11"/>
    </row>
    <row r="77" spans="9:16" x14ac:dyDescent="0.25">
      <c r="I77" s="11"/>
      <c r="J77" s="11"/>
      <c r="K77" s="11"/>
      <c r="L77" s="11"/>
      <c r="M77" s="11"/>
      <c r="N77" s="11"/>
      <c r="O77" s="11"/>
      <c r="P77" s="11"/>
    </row>
    <row r="78" spans="9:16" x14ac:dyDescent="0.25">
      <c r="I78" s="11"/>
      <c r="J78" s="11"/>
      <c r="K78" s="11"/>
      <c r="L78" s="11"/>
      <c r="M78" s="11"/>
      <c r="N78" s="11"/>
      <c r="O78" s="11"/>
      <c r="P78" s="11"/>
    </row>
    <row r="79" spans="9:16" x14ac:dyDescent="0.25">
      <c r="I79" s="11"/>
      <c r="J79" s="11"/>
      <c r="K79" s="11"/>
      <c r="L79" s="11"/>
      <c r="M79" s="11"/>
      <c r="N79" s="11"/>
      <c r="O79" s="11"/>
      <c r="P79" s="11"/>
    </row>
    <row r="80" spans="9:16" x14ac:dyDescent="0.25">
      <c r="I80" s="11"/>
      <c r="J80" s="11"/>
      <c r="K80" s="11"/>
      <c r="L80" s="11"/>
      <c r="M80" s="11"/>
      <c r="N80" s="11"/>
      <c r="O80" s="11"/>
      <c r="P80" s="11"/>
    </row>
    <row r="81" spans="9:16" x14ac:dyDescent="0.25">
      <c r="I81" s="11"/>
      <c r="J81" s="11"/>
      <c r="K81" s="11"/>
      <c r="L81" s="11"/>
      <c r="M81" s="11"/>
      <c r="N81" s="11"/>
      <c r="O81" s="11"/>
      <c r="P81" s="11"/>
    </row>
    <row r="82" spans="9:16" x14ac:dyDescent="0.25">
      <c r="I82" s="11"/>
      <c r="J82" s="11"/>
      <c r="K82" s="11"/>
      <c r="L82" s="11"/>
      <c r="M82" s="11"/>
      <c r="N82" s="11"/>
      <c r="O82" s="11"/>
      <c r="P82" s="11"/>
    </row>
    <row r="83" spans="9:16" x14ac:dyDescent="0.25">
      <c r="I83" s="11"/>
      <c r="J83" s="11"/>
      <c r="K83" s="11"/>
      <c r="L83" s="11"/>
      <c r="M83" s="11"/>
      <c r="N83" s="11"/>
      <c r="O83" s="11"/>
      <c r="P83" s="11"/>
    </row>
    <row r="84" spans="9:16" x14ac:dyDescent="0.25">
      <c r="I84" s="11"/>
      <c r="J84" s="11"/>
      <c r="K84" s="11"/>
      <c r="L84" s="11"/>
      <c r="M84" s="11"/>
      <c r="N84" s="11"/>
      <c r="O84" s="11"/>
      <c r="P84" s="11"/>
    </row>
    <row r="85" spans="9:16" x14ac:dyDescent="0.25">
      <c r="I85" s="11"/>
      <c r="J85" s="11"/>
      <c r="K85" s="11"/>
      <c r="L85" s="11"/>
      <c r="M85" s="11"/>
      <c r="N85" s="11"/>
      <c r="O85" s="11"/>
      <c r="P85" s="11"/>
    </row>
    <row r="86" spans="9:16" x14ac:dyDescent="0.25">
      <c r="I86" s="11"/>
      <c r="J86" s="11"/>
      <c r="K86" s="11"/>
      <c r="L86" s="11"/>
      <c r="M86" s="11"/>
      <c r="N86" s="11"/>
      <c r="O86" s="11"/>
      <c r="P86" s="11"/>
    </row>
    <row r="87" spans="9:16" x14ac:dyDescent="0.25">
      <c r="I87" s="11"/>
      <c r="J87" s="11"/>
      <c r="K87" s="11"/>
      <c r="L87" s="11"/>
      <c r="M87" s="11"/>
      <c r="N87" s="11"/>
      <c r="O87" s="11"/>
      <c r="P87" s="11"/>
    </row>
    <row r="88" spans="9:16" x14ac:dyDescent="0.25">
      <c r="I88" s="11"/>
      <c r="J88" s="11"/>
      <c r="K88" s="11"/>
      <c r="L88" s="11"/>
      <c r="M88" s="11"/>
      <c r="N88" s="11"/>
      <c r="O88" s="11"/>
      <c r="P88" s="11"/>
    </row>
    <row r="89" spans="9:16" x14ac:dyDescent="0.25">
      <c r="I89" s="11"/>
      <c r="J89" s="11"/>
      <c r="K89" s="11"/>
      <c r="L89" s="11"/>
      <c r="M89" s="11"/>
      <c r="N89" s="11"/>
      <c r="O89" s="11"/>
      <c r="P89" s="11"/>
    </row>
    <row r="90" spans="9:16" x14ac:dyDescent="0.25">
      <c r="I90" s="11"/>
      <c r="J90" s="11"/>
      <c r="K90" s="11"/>
      <c r="L90" s="11"/>
      <c r="M90" s="11"/>
      <c r="N90" s="11"/>
      <c r="O90" s="11"/>
      <c r="P90" s="11"/>
    </row>
    <row r="91" spans="9:16" x14ac:dyDescent="0.25">
      <c r="I91" s="11"/>
      <c r="J91" s="11"/>
      <c r="K91" s="11"/>
      <c r="L91" s="11"/>
      <c r="M91" s="11"/>
      <c r="N91" s="11"/>
      <c r="O91" s="11"/>
      <c r="P91" s="11"/>
    </row>
    <row r="92" spans="9:16" x14ac:dyDescent="0.25">
      <c r="I92" s="11"/>
      <c r="J92" s="11"/>
      <c r="K92" s="11"/>
      <c r="L92" s="11"/>
      <c r="M92" s="11"/>
      <c r="N92" s="11"/>
      <c r="O92" s="11"/>
      <c r="P92" s="11"/>
    </row>
    <row r="93" spans="9:16" x14ac:dyDescent="0.25">
      <c r="I93" s="11"/>
      <c r="J93" s="11"/>
      <c r="K93" s="11"/>
      <c r="L93" s="11"/>
      <c r="M93" s="11"/>
      <c r="N93" s="11"/>
      <c r="O93" s="11"/>
      <c r="P93" s="11"/>
    </row>
    <row r="94" spans="9:16" x14ac:dyDescent="0.25">
      <c r="I94" s="11"/>
      <c r="J94" s="11"/>
      <c r="K94" s="11"/>
      <c r="L94" s="11"/>
      <c r="M94" s="11"/>
      <c r="N94" s="11"/>
      <c r="O94" s="11"/>
      <c r="P94" s="11"/>
    </row>
    <row r="95" spans="9:16" x14ac:dyDescent="0.25">
      <c r="I95" s="11"/>
      <c r="J95" s="11"/>
      <c r="K95" s="11"/>
      <c r="L95" s="11"/>
      <c r="M95" s="11"/>
      <c r="N95" s="11"/>
      <c r="O95" s="11"/>
      <c r="P95" s="11"/>
    </row>
    <row r="96" spans="9:16" x14ac:dyDescent="0.25">
      <c r="I96" s="11"/>
      <c r="J96" s="11"/>
      <c r="K96" s="11"/>
      <c r="L96" s="11"/>
      <c r="M96" s="11"/>
      <c r="N96" s="11"/>
      <c r="O96" s="11"/>
      <c r="P96" s="11"/>
    </row>
    <row r="97" spans="9:16" x14ac:dyDescent="0.25">
      <c r="I97" s="11"/>
      <c r="J97" s="11"/>
      <c r="K97" s="11"/>
      <c r="L97" s="11"/>
      <c r="M97" s="11"/>
      <c r="N97" s="11"/>
      <c r="O97" s="11"/>
      <c r="P97" s="11"/>
    </row>
    <row r="98" spans="9:16" x14ac:dyDescent="0.25">
      <c r="I98" s="11"/>
      <c r="J98" s="11"/>
      <c r="K98" s="11"/>
      <c r="L98" s="11"/>
      <c r="M98" s="11"/>
      <c r="N98" s="11"/>
      <c r="O98" s="11"/>
      <c r="P98" s="11"/>
    </row>
    <row r="99" spans="9:16" x14ac:dyDescent="0.25">
      <c r="I99" s="11"/>
      <c r="J99" s="11"/>
      <c r="K99" s="11"/>
      <c r="L99" s="11"/>
      <c r="M99" s="11"/>
      <c r="N99" s="11"/>
      <c r="O99" s="11"/>
      <c r="P99" s="11"/>
    </row>
    <row r="100" spans="9:16" x14ac:dyDescent="0.25">
      <c r="I100" s="11"/>
      <c r="J100" s="11"/>
      <c r="K100" s="11"/>
      <c r="L100" s="11"/>
      <c r="M100" s="11"/>
      <c r="N100" s="11"/>
      <c r="O100" s="11"/>
      <c r="P100" s="11"/>
    </row>
    <row r="101" spans="9:16" x14ac:dyDescent="0.25">
      <c r="I101" s="11"/>
      <c r="J101" s="11"/>
      <c r="K101" s="11"/>
      <c r="L101" s="11"/>
      <c r="M101" s="11"/>
      <c r="N101" s="11"/>
      <c r="O101" s="11"/>
      <c r="P101" s="11"/>
    </row>
    <row r="102" spans="9:16" x14ac:dyDescent="0.25">
      <c r="I102" s="11"/>
      <c r="J102" s="11"/>
      <c r="K102" s="11"/>
      <c r="L102" s="11"/>
      <c r="M102" s="11"/>
      <c r="N102" s="11"/>
      <c r="O102" s="11"/>
      <c r="P102" s="11"/>
    </row>
    <row r="103" spans="9:16" x14ac:dyDescent="0.25">
      <c r="I103" s="11"/>
      <c r="J103" s="11"/>
      <c r="K103" s="11"/>
      <c r="L103" s="11"/>
      <c r="M103" s="11"/>
      <c r="N103" s="11"/>
      <c r="O103" s="11"/>
      <c r="P103" s="11"/>
    </row>
    <row r="104" spans="9:16" x14ac:dyDescent="0.25">
      <c r="I104" s="11"/>
      <c r="J104" s="11"/>
      <c r="K104" s="11"/>
      <c r="L104" s="11"/>
      <c r="M104" s="11"/>
      <c r="N104" s="11"/>
      <c r="O104" s="11"/>
      <c r="P104" s="11"/>
    </row>
    <row r="105" spans="9:16" x14ac:dyDescent="0.25">
      <c r="I105" s="11"/>
      <c r="J105" s="11"/>
      <c r="K105" s="11"/>
      <c r="L105" s="11"/>
      <c r="M105" s="11"/>
      <c r="N105" s="11"/>
      <c r="O105" s="11"/>
      <c r="P105" s="11"/>
    </row>
    <row r="106" spans="9:16" x14ac:dyDescent="0.25">
      <c r="I106" s="11"/>
      <c r="J106" s="11"/>
      <c r="K106" s="11"/>
      <c r="L106" s="11"/>
      <c r="M106" s="11"/>
      <c r="N106" s="11"/>
      <c r="O106" s="11"/>
      <c r="P106" s="11"/>
    </row>
    <row r="107" spans="9:16" x14ac:dyDescent="0.25">
      <c r="I107" s="11"/>
      <c r="J107" s="11"/>
      <c r="K107" s="11"/>
      <c r="L107" s="11"/>
      <c r="M107" s="11"/>
      <c r="N107" s="11"/>
      <c r="O107" s="11"/>
      <c r="P107" s="11"/>
    </row>
    <row r="108" spans="9:16" x14ac:dyDescent="0.25">
      <c r="I108" s="11"/>
      <c r="J108" s="11"/>
      <c r="K108" s="11"/>
      <c r="L108" s="11"/>
      <c r="M108" s="11"/>
      <c r="N108" s="11"/>
      <c r="O108" s="11"/>
      <c r="P108" s="11"/>
    </row>
    <row r="109" spans="9:16" x14ac:dyDescent="0.25">
      <c r="I109" s="11"/>
      <c r="J109" s="11"/>
      <c r="K109" s="11"/>
      <c r="L109" s="11"/>
      <c r="M109" s="11"/>
      <c r="N109" s="11"/>
      <c r="O109" s="11"/>
      <c r="P109" s="11"/>
    </row>
    <row r="110" spans="9:16" x14ac:dyDescent="0.25">
      <c r="I110" s="11"/>
      <c r="J110" s="11"/>
      <c r="K110" s="11"/>
      <c r="L110" s="11"/>
      <c r="M110" s="11"/>
      <c r="N110" s="11"/>
      <c r="O110" s="11"/>
      <c r="P110" s="11"/>
    </row>
    <row r="111" spans="9:16" x14ac:dyDescent="0.25">
      <c r="I111" s="11"/>
      <c r="J111" s="11"/>
      <c r="K111" s="11"/>
      <c r="L111" s="11"/>
      <c r="M111" s="11"/>
      <c r="N111" s="11"/>
      <c r="O111" s="11"/>
      <c r="P111" s="11"/>
    </row>
    <row r="112" spans="9:16" x14ac:dyDescent="0.25">
      <c r="I112" s="11"/>
      <c r="J112" s="11"/>
      <c r="K112" s="11"/>
      <c r="L112" s="11"/>
      <c r="M112" s="11"/>
      <c r="N112" s="11"/>
      <c r="O112" s="11"/>
      <c r="P112" s="11"/>
    </row>
    <row r="113" spans="9:16" x14ac:dyDescent="0.25">
      <c r="I113" s="11"/>
      <c r="J113" s="11"/>
      <c r="K113" s="11"/>
      <c r="L113" s="11"/>
      <c r="M113" s="11"/>
      <c r="N113" s="11"/>
      <c r="O113" s="11"/>
      <c r="P113" s="11"/>
    </row>
    <row r="114" spans="9:16" x14ac:dyDescent="0.25">
      <c r="I114" s="11"/>
      <c r="J114" s="11"/>
      <c r="K114" s="11"/>
      <c r="L114" s="11"/>
      <c r="M114" s="11"/>
      <c r="N114" s="11"/>
      <c r="O114" s="11"/>
      <c r="P114" s="11"/>
    </row>
    <row r="115" spans="9:16" x14ac:dyDescent="0.25">
      <c r="I115" s="11"/>
      <c r="J115" s="11"/>
      <c r="K115" s="11"/>
      <c r="L115" s="11"/>
      <c r="M115" s="11"/>
      <c r="N115" s="11"/>
      <c r="O115" s="11"/>
      <c r="P115" s="11"/>
    </row>
    <row r="116" spans="9:16" x14ac:dyDescent="0.25">
      <c r="I116" s="11"/>
      <c r="J116" s="11"/>
      <c r="K116" s="11"/>
      <c r="L116" s="11"/>
      <c r="M116" s="11"/>
      <c r="N116" s="11"/>
      <c r="O116" s="11"/>
      <c r="P116" s="11"/>
    </row>
    <row r="117" spans="9:16" x14ac:dyDescent="0.25">
      <c r="I117" s="11"/>
      <c r="J117" s="11"/>
      <c r="K117" s="11"/>
      <c r="L117" s="11"/>
      <c r="M117" s="11"/>
      <c r="N117" s="11"/>
      <c r="O117" s="11"/>
      <c r="P117" s="11"/>
    </row>
    <row r="118" spans="9:16" x14ac:dyDescent="0.25">
      <c r="I118" s="11"/>
      <c r="J118" s="11"/>
      <c r="K118" s="11"/>
      <c r="L118" s="11"/>
      <c r="M118" s="11"/>
      <c r="N118" s="11"/>
      <c r="O118" s="11"/>
      <c r="P118" s="11"/>
    </row>
    <row r="119" spans="9:16" x14ac:dyDescent="0.25">
      <c r="I119" s="11"/>
      <c r="J119" s="11"/>
      <c r="K119" s="11"/>
      <c r="L119" s="11"/>
      <c r="M119" s="11"/>
      <c r="N119" s="11"/>
      <c r="O119" s="11"/>
      <c r="P119" s="11"/>
    </row>
    <row r="120" spans="9:16" x14ac:dyDescent="0.25">
      <c r="I120" s="11"/>
      <c r="J120" s="11"/>
      <c r="K120" s="11"/>
      <c r="L120" s="11"/>
      <c r="M120" s="11"/>
      <c r="N120" s="11"/>
      <c r="O120" s="11"/>
      <c r="P120" s="11"/>
    </row>
    <row r="121" spans="9:16" x14ac:dyDescent="0.25">
      <c r="I121" s="11"/>
      <c r="J121" s="11"/>
      <c r="K121" s="11"/>
      <c r="L121" s="11"/>
      <c r="M121" s="11"/>
      <c r="N121" s="11"/>
      <c r="O121" s="11"/>
      <c r="P121" s="11"/>
    </row>
    <row r="122" spans="9:16" x14ac:dyDescent="0.25">
      <c r="I122" s="11"/>
      <c r="J122" s="11"/>
      <c r="K122" s="11"/>
      <c r="L122" s="11"/>
      <c r="M122" s="11"/>
      <c r="N122" s="11"/>
      <c r="O122" s="11"/>
      <c r="P122" s="11"/>
    </row>
  </sheetData>
  <mergeCells count="6">
    <mergeCell ref="A1:H1"/>
    <mergeCell ref="A2:H2"/>
    <mergeCell ref="B5:D5"/>
    <mergeCell ref="E5:G5"/>
    <mergeCell ref="A5:A6"/>
    <mergeCell ref="H5:H6"/>
  </mergeCells>
  <conditionalFormatting sqref="A7 A1:A4 I1:XFD3 D4:XFD4 D7:XFD7">
    <cfRule type="cellIs" dxfId="1" priority="3" operator="equal">
      <formula>TRUE</formula>
    </cfRule>
  </conditionalFormatting>
  <conditionalFormatting sqref="B4:C4 B7:C7">
    <cfRule type="cellIs" dxfId="0" priority="1" operator="equal">
      <formula>TRUE</formula>
    </cfRule>
  </conditionalFormatting>
  <pageMargins left="0.55118110236220474" right="0.35433070866141736" top="0.39370078740157483" bottom="0.19685039370078741" header="0.19685039370078741" footer="0.19685039370078741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Салават доходы</vt:lpstr>
      <vt:lpstr>'Салават доходы'!Заголовки_для_печати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Кагарманова Наиля Нигматзяновна</dc:creator>
  <cp:lastModifiedBy>Людмила Александровна Зверева</cp:lastModifiedBy>
  <cp:lastPrinted>2022-04-07T09:14:24Z</cp:lastPrinted>
  <dcterms:created xsi:type="dcterms:W3CDTF">2019-07-15T10:24:20Z</dcterms:created>
  <dcterms:modified xsi:type="dcterms:W3CDTF">2022-04-07T09:14:30Z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