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3 Иные материалы\"/>
    </mc:Choice>
  </mc:AlternateContent>
  <bookViews>
    <workbookView xWindow="0" yWindow="0" windowWidth="28800" windowHeight="12135" firstSheet="1" activeTab="1"/>
  </bookViews>
  <sheets>
    <sheet name="Лист 1 (2)" sheetId="6" state="hidden" r:id="rId1"/>
    <sheet name="с уточ.планом" sheetId="1" r:id="rId2"/>
    <sheet name="Лист1" sheetId="11" r:id="rId3"/>
  </sheets>
  <definedNames>
    <definedName name="_xlnm._FilterDatabase" localSheetId="1" hidden="1">'с уточ.планом'!$A$46:$P$93</definedName>
    <definedName name="_xlnm.Print_Titles" localSheetId="0">'Лист 1 (2)'!$3:$3</definedName>
    <definedName name="_xlnm.Print_Titles" localSheetId="1">'с уточ.планом'!$5:$6</definedName>
    <definedName name="_xlnm.Print_Area" localSheetId="1">'с уточ.планом'!$A$1:$N$115</definedName>
  </definedNames>
  <calcPr calcId="152511"/>
</workbook>
</file>

<file path=xl/calcChain.xml><?xml version="1.0" encoding="utf-8"?>
<calcChain xmlns="http://schemas.openxmlformats.org/spreadsheetml/2006/main">
  <c r="M101" i="1" l="1"/>
  <c r="I103" i="1"/>
  <c r="I101" i="1"/>
  <c r="I99" i="1"/>
  <c r="K95" i="1"/>
  <c r="M9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N101" i="1" l="1"/>
  <c r="K44" i="1" l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N8" i="1" s="1"/>
  <c r="E35" i="1"/>
  <c r="I42" i="1" l="1"/>
  <c r="I39" i="1"/>
  <c r="I38" i="1"/>
  <c r="I37" i="1"/>
  <c r="I36" i="1"/>
  <c r="I35" i="1"/>
  <c r="I34" i="1"/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42" i="1" l="1"/>
  <c r="N42" i="1" s="1"/>
  <c r="E41" i="1"/>
  <c r="E40" i="1"/>
  <c r="E39" i="1"/>
  <c r="E38" i="1"/>
  <c r="E37" i="1"/>
  <c r="E36" i="1"/>
  <c r="E34" i="1"/>
  <c r="G9" i="1" l="1"/>
  <c r="G8" i="1" s="1"/>
  <c r="N10" i="1"/>
  <c r="E11" i="1"/>
  <c r="E8" i="1" s="1"/>
  <c r="N12" i="1"/>
  <c r="N13" i="1"/>
  <c r="N14" i="1"/>
  <c r="N15" i="1"/>
  <c r="N16" i="1"/>
  <c r="N17" i="1"/>
  <c r="N18" i="1"/>
  <c r="I19" i="1"/>
  <c r="I8" i="1" s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6" i="1"/>
  <c r="N37" i="1"/>
  <c r="N38" i="1"/>
  <c r="N39" i="1"/>
  <c r="N40" i="1"/>
  <c r="N41" i="1"/>
  <c r="N43" i="1"/>
  <c r="N44" i="1"/>
  <c r="N11" i="1" l="1"/>
  <c r="E9" i="1"/>
  <c r="N9" i="1" s="1"/>
  <c r="N35" i="1"/>
  <c r="N19" i="1"/>
  <c r="D45" i="1"/>
  <c r="J45" i="1"/>
  <c r="K45" i="1"/>
  <c r="M45" i="1"/>
  <c r="C45" i="1"/>
  <c r="M47" i="1"/>
  <c r="K47" i="1"/>
  <c r="I47" i="1"/>
  <c r="G47" i="1"/>
  <c r="L93" i="1"/>
  <c r="J93" i="1"/>
  <c r="H93" i="1"/>
  <c r="F93" i="1"/>
  <c r="D93" i="1"/>
  <c r="C93" i="1"/>
  <c r="M92" i="1"/>
  <c r="K92" i="1"/>
  <c r="I92" i="1"/>
  <c r="G92" i="1"/>
  <c r="E92" i="1"/>
  <c r="N92" i="1" s="1"/>
  <c r="M91" i="1"/>
  <c r="K91" i="1"/>
  <c r="I91" i="1"/>
  <c r="G91" i="1"/>
  <c r="E91" i="1"/>
  <c r="M90" i="1"/>
  <c r="K90" i="1"/>
  <c r="I90" i="1"/>
  <c r="G90" i="1"/>
  <c r="E90" i="1"/>
  <c r="M89" i="1"/>
  <c r="K89" i="1"/>
  <c r="I89" i="1"/>
  <c r="G89" i="1"/>
  <c r="E89" i="1"/>
  <c r="M88" i="1"/>
  <c r="K88" i="1"/>
  <c r="I88" i="1"/>
  <c r="G88" i="1"/>
  <c r="E88" i="1"/>
  <c r="N88" i="1" s="1"/>
  <c r="M87" i="1"/>
  <c r="K87" i="1"/>
  <c r="I87" i="1"/>
  <c r="G87" i="1"/>
  <c r="E87" i="1"/>
  <c r="M86" i="1"/>
  <c r="K86" i="1"/>
  <c r="I86" i="1"/>
  <c r="G86" i="1"/>
  <c r="E86" i="1"/>
  <c r="M85" i="1"/>
  <c r="K85" i="1"/>
  <c r="I85" i="1"/>
  <c r="G85" i="1"/>
  <c r="E85" i="1"/>
  <c r="M84" i="1"/>
  <c r="K84" i="1"/>
  <c r="I84" i="1"/>
  <c r="G84" i="1"/>
  <c r="E84" i="1"/>
  <c r="N84" i="1" s="1"/>
  <c r="M83" i="1"/>
  <c r="K83" i="1"/>
  <c r="I83" i="1"/>
  <c r="G83" i="1"/>
  <c r="E83" i="1"/>
  <c r="M82" i="1"/>
  <c r="K82" i="1"/>
  <c r="I82" i="1"/>
  <c r="G82" i="1"/>
  <c r="E82" i="1"/>
  <c r="M81" i="1"/>
  <c r="K81" i="1"/>
  <c r="I81" i="1"/>
  <c r="G81" i="1"/>
  <c r="E81" i="1"/>
  <c r="M80" i="1"/>
  <c r="K80" i="1"/>
  <c r="I80" i="1"/>
  <c r="G80" i="1"/>
  <c r="E80" i="1"/>
  <c r="M79" i="1"/>
  <c r="K79" i="1"/>
  <c r="I79" i="1"/>
  <c r="G79" i="1"/>
  <c r="E79" i="1"/>
  <c r="M78" i="1"/>
  <c r="K78" i="1"/>
  <c r="I78" i="1"/>
  <c r="G78" i="1"/>
  <c r="E78" i="1"/>
  <c r="M77" i="1"/>
  <c r="K77" i="1"/>
  <c r="I77" i="1"/>
  <c r="G77" i="1"/>
  <c r="E77" i="1"/>
  <c r="M76" i="1"/>
  <c r="K76" i="1"/>
  <c r="I76" i="1"/>
  <c r="G76" i="1"/>
  <c r="E76" i="1"/>
  <c r="N76" i="1" s="1"/>
  <c r="M75" i="1"/>
  <c r="K75" i="1"/>
  <c r="I75" i="1"/>
  <c r="G75" i="1"/>
  <c r="E75" i="1"/>
  <c r="M74" i="1"/>
  <c r="K74" i="1"/>
  <c r="I74" i="1"/>
  <c r="G74" i="1"/>
  <c r="E74" i="1"/>
  <c r="M73" i="1"/>
  <c r="K73" i="1"/>
  <c r="I73" i="1"/>
  <c r="G73" i="1"/>
  <c r="E73" i="1"/>
  <c r="M72" i="1"/>
  <c r="K72" i="1"/>
  <c r="I72" i="1"/>
  <c r="G72" i="1"/>
  <c r="E72" i="1"/>
  <c r="N72" i="1" s="1"/>
  <c r="M71" i="1"/>
  <c r="K71" i="1"/>
  <c r="I71" i="1"/>
  <c r="G71" i="1"/>
  <c r="E71" i="1"/>
  <c r="M70" i="1"/>
  <c r="K70" i="1"/>
  <c r="I70" i="1"/>
  <c r="G70" i="1"/>
  <c r="E70" i="1"/>
  <c r="M69" i="1"/>
  <c r="K69" i="1"/>
  <c r="I69" i="1"/>
  <c r="G69" i="1"/>
  <c r="E69" i="1"/>
  <c r="M68" i="1"/>
  <c r="K68" i="1"/>
  <c r="I68" i="1"/>
  <c r="G68" i="1"/>
  <c r="E68" i="1"/>
  <c r="N68" i="1" s="1"/>
  <c r="M67" i="1"/>
  <c r="K67" i="1"/>
  <c r="I67" i="1"/>
  <c r="G67" i="1"/>
  <c r="E67" i="1"/>
  <c r="M66" i="1"/>
  <c r="K66" i="1"/>
  <c r="I66" i="1"/>
  <c r="G66" i="1"/>
  <c r="E66" i="1"/>
  <c r="M65" i="1"/>
  <c r="K65" i="1"/>
  <c r="I65" i="1"/>
  <c r="G65" i="1"/>
  <c r="E65" i="1"/>
  <c r="M64" i="1"/>
  <c r="K64" i="1"/>
  <c r="I64" i="1"/>
  <c r="G64" i="1"/>
  <c r="E64" i="1"/>
  <c r="N64" i="1" s="1"/>
  <c r="M63" i="1"/>
  <c r="K63" i="1"/>
  <c r="I63" i="1"/>
  <c r="G63" i="1"/>
  <c r="E63" i="1"/>
  <c r="M62" i="1"/>
  <c r="K62" i="1"/>
  <c r="I62" i="1"/>
  <c r="G62" i="1"/>
  <c r="E62" i="1"/>
  <c r="M61" i="1"/>
  <c r="K61" i="1"/>
  <c r="I61" i="1"/>
  <c r="G61" i="1"/>
  <c r="E61" i="1"/>
  <c r="M60" i="1"/>
  <c r="K60" i="1"/>
  <c r="I60" i="1"/>
  <c r="G60" i="1"/>
  <c r="E60" i="1"/>
  <c r="N60" i="1" s="1"/>
  <c r="M59" i="1"/>
  <c r="K59" i="1"/>
  <c r="I59" i="1"/>
  <c r="G59" i="1"/>
  <c r="E59" i="1"/>
  <c r="M58" i="1"/>
  <c r="K58" i="1"/>
  <c r="I58" i="1"/>
  <c r="G58" i="1"/>
  <c r="E58" i="1"/>
  <c r="M57" i="1"/>
  <c r="K57" i="1"/>
  <c r="I57" i="1"/>
  <c r="G57" i="1"/>
  <c r="E57" i="1"/>
  <c r="M56" i="1"/>
  <c r="K56" i="1"/>
  <c r="I56" i="1"/>
  <c r="G56" i="1"/>
  <c r="E56" i="1"/>
  <c r="N56" i="1" s="1"/>
  <c r="M55" i="1"/>
  <c r="K55" i="1"/>
  <c r="I55" i="1"/>
  <c r="G55" i="1"/>
  <c r="E55" i="1"/>
  <c r="M54" i="1"/>
  <c r="K54" i="1"/>
  <c r="I54" i="1"/>
  <c r="G54" i="1"/>
  <c r="E54" i="1"/>
  <c r="M53" i="1"/>
  <c r="K53" i="1"/>
  <c r="I53" i="1"/>
  <c r="G53" i="1"/>
  <c r="E53" i="1"/>
  <c r="M52" i="1"/>
  <c r="K52" i="1"/>
  <c r="I52" i="1"/>
  <c r="G52" i="1"/>
  <c r="E52" i="1"/>
  <c r="N52" i="1" s="1"/>
  <c r="M51" i="1"/>
  <c r="K51" i="1"/>
  <c r="I51" i="1"/>
  <c r="G51" i="1"/>
  <c r="E51" i="1"/>
  <c r="M50" i="1"/>
  <c r="K50" i="1"/>
  <c r="I50" i="1"/>
  <c r="G50" i="1"/>
  <c r="E50" i="1"/>
  <c r="M49" i="1"/>
  <c r="K49" i="1"/>
  <c r="I49" i="1"/>
  <c r="G49" i="1"/>
  <c r="E49" i="1"/>
  <c r="M48" i="1"/>
  <c r="K48" i="1"/>
  <c r="I48" i="1"/>
  <c r="G48" i="1"/>
  <c r="E48" i="1"/>
  <c r="N48" i="1" s="1"/>
  <c r="E47" i="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M2" i="11"/>
  <c r="M1" i="11"/>
  <c r="M47" i="11" s="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K2" i="11"/>
  <c r="K1" i="11"/>
  <c r="K47" i="11" s="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" i="11"/>
  <c r="I1" i="11"/>
  <c r="I47" i="11" s="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1" i="11"/>
  <c r="E24" i="11"/>
  <c r="E23" i="11"/>
  <c r="E26" i="11"/>
  <c r="E25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E1" i="11"/>
  <c r="I93" i="1" l="1"/>
  <c r="N80" i="1"/>
  <c r="N49" i="1"/>
  <c r="N53" i="1"/>
  <c r="N57" i="1"/>
  <c r="N61" i="1"/>
  <c r="N65" i="1"/>
  <c r="N69" i="1"/>
  <c r="N73" i="1"/>
  <c r="N77" i="1"/>
  <c r="N81" i="1"/>
  <c r="N85" i="1"/>
  <c r="N89" i="1"/>
  <c r="N47" i="1"/>
  <c r="N50" i="1"/>
  <c r="N54" i="1"/>
  <c r="N93" i="1" s="1"/>
  <c r="N58" i="1"/>
  <c r="N62" i="1"/>
  <c r="N66" i="1"/>
  <c r="K93" i="1"/>
  <c r="N70" i="1"/>
  <c r="N74" i="1"/>
  <c r="N78" i="1"/>
  <c r="N82" i="1"/>
  <c r="N86" i="1"/>
  <c r="N90" i="1"/>
  <c r="N51" i="1"/>
  <c r="N55" i="1"/>
  <c r="N59" i="1"/>
  <c r="N63" i="1"/>
  <c r="N67" i="1"/>
  <c r="N71" i="1"/>
  <c r="N75" i="1"/>
  <c r="N79" i="1"/>
  <c r="N83" i="1"/>
  <c r="N87" i="1"/>
  <c r="N91" i="1"/>
  <c r="E93" i="1"/>
  <c r="M93" i="1"/>
  <c r="G93" i="1"/>
  <c r="D47" i="11" l="1"/>
  <c r="E47" i="11"/>
  <c r="F47" i="11"/>
  <c r="G47" i="11"/>
  <c r="H47" i="11"/>
  <c r="J47" i="11"/>
  <c r="L47" i="11"/>
  <c r="C47" i="11"/>
  <c r="N103" i="1" l="1"/>
  <c r="E45" i="1" l="1"/>
  <c r="G45" i="1"/>
  <c r="D95" i="1"/>
  <c r="I45" i="1" l="1"/>
  <c r="F45" i="1"/>
  <c r="L45" i="1" l="1"/>
  <c r="L95" i="1" s="1"/>
  <c r="N45" i="1"/>
  <c r="H45" i="1"/>
  <c r="H95" i="1" l="1"/>
  <c r="F95" i="1"/>
  <c r="G95" i="1"/>
  <c r="N95" i="1" s="1"/>
  <c r="J95" i="1"/>
  <c r="C95" i="1" l="1"/>
</calcChain>
</file>

<file path=xl/sharedStrings.xml><?xml version="1.0" encoding="utf-8"?>
<sst xmlns="http://schemas.openxmlformats.org/spreadsheetml/2006/main" count="537" uniqueCount="356">
  <si>
    <t>Вид дохода</t>
  </si>
  <si>
    <t xml:space="preserve"> 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</si>
  <si>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</si>
  <si>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</si>
  <si>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</si>
  <si>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</si>
  <si>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</si>
  <si>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</si>
  <si>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</si>
  <si>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</si>
  <si>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</si>
  <si>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</si>
  <si>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</si>
  <si>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</si>
  <si>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</si>
  <si>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</si>
  <si>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</si>
  <si>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</si>
  <si>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</si>
  <si>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</si>
  <si>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</si>
  <si>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</si>
  <si>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</si>
  <si>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</si>
  <si>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</si>
  <si>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</si>
  <si>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</si>
  <si>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</si>
  <si>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</si>
  <si>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</si>
  <si>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</si>
  <si>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</si>
  <si>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</si>
  <si>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</si>
  <si>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</si>
  <si>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123 921 105,9</t>
  </si>
  <si>
    <t>102 129 048,2</t>
  </si>
  <si>
    <t>62 906 311,2</t>
  </si>
  <si>
    <t>31 860 000,0</t>
  </si>
  <si>
    <t>31 046 311,2</t>
  </si>
  <si>
    <t>19 609 640,0</t>
  </si>
  <si>
    <t>2 257 382,0</t>
  </si>
  <si>
    <t>11 904 160,0</t>
  </si>
  <si>
    <t>10 000 000,0</t>
  </si>
  <si>
    <t>1 900 000,0</t>
  </si>
  <si>
    <t>4 160,0</t>
  </si>
  <si>
    <t>272 060,0</t>
  </si>
  <si>
    <t>270 000,0</t>
  </si>
  <si>
    <t>2 060,0</t>
  </si>
  <si>
    <t>128 242,0</t>
  </si>
  <si>
    <t>5 702,0</t>
  </si>
  <si>
    <t>3 185 363,0</t>
  </si>
  <si>
    <t>348 984,0</t>
  </si>
  <si>
    <t>43 523,0</t>
  </si>
  <si>
    <t>119 250,0</t>
  </si>
  <si>
    <t>18 450,0</t>
  </si>
  <si>
    <t>1 256 182,0</t>
  </si>
  <si>
    <t>73 799,0</t>
  </si>
  <si>
    <t>21 792 057,7</t>
  </si>
  <si>
    <t>19 839 727,1</t>
  </si>
  <si>
    <t>1 952 330,6</t>
  </si>
  <si>
    <t>ОБЩЕГОСУДАРСТВЕННЫЕ ВОПРОСЫ</t>
  </si>
  <si>
    <t>12 168 691,4</t>
  </si>
  <si>
    <t>Функционирование высшего должностного лица субъекта Российской Федерации и муниципального образования</t>
  </si>
  <si>
    <t>327 546,2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</si>
  <si>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</si>
  <si>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154 117,0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</si>
  <si>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</si>
  <si>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153 968,2</t>
  </si>
  <si>
    <t>Судебная система</t>
  </si>
  <si>
    <t>291 515,4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</si>
  <si>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</si>
  <si>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306 475,7</t>
  </si>
  <si>
    <t>Обеспечение проведения выборов и референдумов</t>
  </si>
  <si>
    <t>85 424,8</t>
  </si>
  <si>
    <t>Международные отношения и международное сотрудничество</t>
  </si>
  <si>
    <t>2 800,1</t>
  </si>
  <si>
    <t>Резервные фонды</t>
  </si>
  <si>
    <t>4 167 633,2</t>
  </si>
  <si>
    <t>Прикладные научные исследования в области общегосударственных вопросов</t>
  </si>
  <si>
    <t>230 595,8</t>
  </si>
  <si>
    <t>Другие общегосударственные вопросы</t>
  </si>
  <si>
    <t>6 448 615,0</t>
  </si>
  <si>
    <t>НАЦИОНАЛЬНАЯ ОБОРОНА</t>
  </si>
  <si>
    <t>76 883,5</t>
  </si>
  <si>
    <t>Мобилизационная и вневойсковая подготовка</t>
  </si>
  <si>
    <t>НАЦИОНАЛЬНАЯ БЕЗОПАСНОСТЬ И ПРАВООХРАНИТЕЛЬНАЯ ДЕЯТЕЛЬНОСТЬ</t>
  </si>
  <si>
    <t>831 202,2</t>
  </si>
  <si>
    <t>Органы юстиции</t>
  </si>
  <si>
    <t>187 272,9</t>
  </si>
  <si>
    <t>Защита населения и территории от чрезвычайных ситуаций природного и техногенного характера, гражданская оборона</t>
  </si>
  <si>
    <t>163 772,5</t>
  </si>
  <si>
    <t>Обеспечение пожарной безопасности</t>
  </si>
  <si>
    <t>140 407,8</t>
  </si>
  <si>
    <t>Другие вопросы в области национальной безопасности и правоохранительной деятельности</t>
  </si>
  <si>
    <t>339 749,0</t>
  </si>
  <si>
    <t>НАЦИОНАЛЬНАЯ ЭКОНОМИКА</t>
  </si>
  <si>
    <t>19 439 475,4</t>
  </si>
  <si>
    <t>Общеэкономические вопросы</t>
  </si>
  <si>
    <t>537 799,8</t>
  </si>
  <si>
    <t>Сельское хозяйство и рыболовство</t>
  </si>
  <si>
    <t>3 153 552,2</t>
  </si>
  <si>
    <t>Водное хозяйство</t>
  </si>
  <si>
    <t>1 328 546,2</t>
  </si>
  <si>
    <t>Лесное хозяйство</t>
  </si>
  <si>
    <t>463 393,2</t>
  </si>
  <si>
    <t>Транспорт</t>
  </si>
  <si>
    <t>2 054 684,4</t>
  </si>
  <si>
    <t>Дорожное хозяйство (дорожные фонды)</t>
  </si>
  <si>
    <t>10 650 181,2</t>
  </si>
  <si>
    <t>Связь и информатика</t>
  </si>
  <si>
    <t>88 255,7</t>
  </si>
  <si>
    <t>Прикладные научные исследования в области национальной экономики</t>
  </si>
  <si>
    <t>42 893,3</t>
  </si>
  <si>
    <t>Другие вопросы в области национальной экономики</t>
  </si>
  <si>
    <t>1 120 169,4</t>
  </si>
  <si>
    <t>ЖИЛИЩНО-КОММУНАЛЬНОЕ ХОЗЯЙСТВО</t>
  </si>
  <si>
    <t>6 161 045,0</t>
  </si>
  <si>
    <t>Жилищное хозяйство</t>
  </si>
  <si>
    <t>3 656 058,2</t>
  </si>
  <si>
    <t>Коммунальное хозяйство</t>
  </si>
  <si>
    <t>1 967 976,2</t>
  </si>
  <si>
    <t>Благоустройство</t>
  </si>
  <si>
    <t>446 150,0</t>
  </si>
  <si>
    <t>Другие вопросы в области жилищно-коммунального хозяйства</t>
  </si>
  <si>
    <t>90 860,6</t>
  </si>
  <si>
    <t>ОХРАНА ОКРУЖАЮЩЕЙ СРЕДЫ</t>
  </si>
  <si>
    <t>347 248,6</t>
  </si>
  <si>
    <t>Экологический контроль</t>
  </si>
  <si>
    <t>54 859,2</t>
  </si>
  <si>
    <t>Охрана объектов растительного и животного мира и среды их обитания</t>
  </si>
  <si>
    <t>181 636,5</t>
  </si>
  <si>
    <t>Другие вопросы в области охраны окружающей среды</t>
  </si>
  <si>
    <t>110 752,9</t>
  </si>
  <si>
    <t>ОБРАЗОВАНИЕ</t>
  </si>
  <si>
    <t>33 367 118,0</t>
  </si>
  <si>
    <t>Дошкольное образование</t>
  </si>
  <si>
    <t>7 080 788,5</t>
  </si>
  <si>
    <t>Общее образование</t>
  </si>
  <si>
    <t>18 869 910,5</t>
  </si>
  <si>
    <t>Среднее профессиональное образование</t>
  </si>
  <si>
    <t>5 653 309,9</t>
  </si>
  <si>
    <t>Профессиональная подготовка, переподготовка и повышение квалификации</t>
  </si>
  <si>
    <t>241 740,7</t>
  </si>
  <si>
    <t>Высшее и послевузовское профессиональное образование</t>
  </si>
  <si>
    <t>164 739,6</t>
  </si>
  <si>
    <t>Молодежная политика и оздоровление детей</t>
  </si>
  <si>
    <t>965 924,6</t>
  </si>
  <si>
    <t>Прикладные научные исследования в области образования</t>
  </si>
  <si>
    <t>1 330,6</t>
  </si>
  <si>
    <t>Другие вопросы в области образования</t>
  </si>
  <si>
    <t>389 373,6</t>
  </si>
  <si>
    <t>КУЛЬТУРА, КИНЕМАТОГРАФИЯ</t>
  </si>
  <si>
    <t>2 805 252,8</t>
  </si>
  <si>
    <t>Культура</t>
  </si>
  <si>
    <t>2 731 446,2</t>
  </si>
  <si>
    <t>Кинематография</t>
  </si>
  <si>
    <t>38 471,8</t>
  </si>
  <si>
    <t>Другие вопросы в области культуры, кинематографии</t>
  </si>
  <si>
    <t>35 334,8</t>
  </si>
  <si>
    <t>ЗДРАВООХРАНЕНИЕ</t>
  </si>
  <si>
    <t>30 326 097,0</t>
  </si>
  <si>
    <t>Стационарная медицинская помощь</t>
  </si>
  <si>
    <t>5 893 455,2</t>
  </si>
  <si>
    <t>Амбулаторная помощь</t>
  </si>
  <si>
    <t>72 412,7</t>
  </si>
  <si>
    <t>Скорая медицинская помощь</t>
  </si>
  <si>
    <t>Санаторно-оздоровительная помощь</t>
  </si>
  <si>
    <t>580 696,7</t>
  </si>
  <si>
    <t>Заготовка, переработка, хранение и обеспечение безопасности донорской крови и ее компонентов</t>
  </si>
  <si>
    <t>457 715,7</t>
  </si>
  <si>
    <t>Санитарно-эпидемиологическое благополучие</t>
  </si>
  <si>
    <t>44 022,9</t>
  </si>
  <si>
    <t>Другие вопросы в области здравоохранения</t>
  </si>
  <si>
    <t>23 277 793,8</t>
  </si>
  <si>
    <t>СОЦИАЛЬНАЯ ПОЛИТИКА</t>
  </si>
  <si>
    <t>21 846 759,4</t>
  </si>
  <si>
    <t>Пенсионное обеспечение</t>
  </si>
  <si>
    <t>427 019,9</t>
  </si>
  <si>
    <t>Социальное обслуживание населения</t>
  </si>
  <si>
    <t>2 393 246,3</t>
  </si>
  <si>
    <t>Социальное обеспечение населения</t>
  </si>
  <si>
    <t>15 710 116,9</t>
  </si>
  <si>
    <t>Охрана семьи и детства</t>
  </si>
  <si>
    <t>3 137 018,2</t>
  </si>
  <si>
    <t>Другие вопросы в области социальной политики</t>
  </si>
  <si>
    <t>179 358,1</t>
  </si>
  <si>
    <t>ФИЗИЧЕСКАЯ КУЛЬТУРА И СПОРТ</t>
  </si>
  <si>
    <t>1 038 842,9</t>
  </si>
  <si>
    <t>Физическая культура</t>
  </si>
  <si>
    <t>449 628,0</t>
  </si>
  <si>
    <t>Массовый спорт</t>
  </si>
  <si>
    <t>256 150,0</t>
  </si>
  <si>
    <t>Спорт высших достижений</t>
  </si>
  <si>
    <t>304 205,0</t>
  </si>
  <si>
    <t>Другие вопросы в области физической культуры и спорта</t>
  </si>
  <si>
    <t>28 859,9</t>
  </si>
  <si>
    <t>СРЕДСТВА МАССОВОЙ ИНФОРМАЦИИ</t>
  </si>
  <si>
    <t>892 718,7</t>
  </si>
  <si>
    <t>Телевидение и радиовещание</t>
  </si>
  <si>
    <t>385 669,8</t>
  </si>
  <si>
    <t>Периодическая печать и издательства</t>
  </si>
  <si>
    <t>445 128,2</t>
  </si>
  <si>
    <t>Другие вопросы в области средств массовой информации</t>
  </si>
  <si>
    <t>61 920,7</t>
  </si>
  <si>
    <t>ОБСЛУЖИВАНИЕ ГОСУДАРСТВЕННОГО И МУНИЦИПАЛЬНОГО ДОЛГА</t>
  </si>
  <si>
    <t>1 504 580,0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</si>
  <si>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</si>
  <si>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</si>
  <si>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8 115 191,0</t>
  </si>
  <si>
    <t>Дотации на выравнивание бюджетной обеспеченности субъектов Российской Федерации и муниципальных образований</t>
  </si>
  <si>
    <t>1 734 792,0</t>
  </si>
  <si>
    <t>Иные дотации</t>
  </si>
  <si>
    <t>4 167 220,0</t>
  </si>
  <si>
    <t>Прочие межбюджетные трансферты общего характера</t>
  </si>
  <si>
    <t>2 213 179,0</t>
  </si>
  <si>
    <t>138 921 105,9</t>
  </si>
  <si>
    <t>ИТОГО РАСХОДОВ</t>
  </si>
  <si>
    <t>Первонач. план, 
тыс. рублей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</si>
  <si>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</si>
  <si>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</si>
  <si>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</si>
  <si>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</si>
  <si>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Сведения о о внесенных в течение 2014 года изменениях в Закон Республики Башкортостан "О бюджете Республики Башкортостан на 2014 год и на плановый период 2015 и 2016 годов"</t>
  </si>
  <si>
    <t>Изменения, внесенные Законом РБ от 30.01.2014 № 40-з</t>
  </si>
  <si>
    <t>Уточн. план, 
тыс. рублей</t>
  </si>
  <si>
    <t>Изменения, внесенные Законом РБ от 04.03.2014 № 71-з</t>
  </si>
  <si>
    <t>Изменения, внесенные Законом РБ от 25.04.2014 № 79-з</t>
  </si>
  <si>
    <t>Изменения, внесенные Законом РБ от 30.10.2014 № 140-з</t>
  </si>
  <si>
    <t>Изменения, внесенные Законом РБ от 25.12.2014 № 164-з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</si>
  <si>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</si>
  <si>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</si>
  <si>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</si>
  <si>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</si>
  <si>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</si>
  <si>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ДЕФИЦИТ/ПРОФИЦИТ</t>
  </si>
  <si>
    <t>ДОХОДЫ</t>
  </si>
  <si>
    <t>РАСХОДЫ</t>
  </si>
  <si>
    <t>ИСТОЧНИКИ ФИНАНСИРОВАНИЯ ДЕФИЦИТА БЮДЖЕТА</t>
  </si>
  <si>
    <t>ИТОГО ИСТОЧНИКОВ ФИНАНСИРОВАНИЯ ДЕФИЦИТА БЮДЖЕТА</t>
  </si>
  <si>
    <t>Дополнительное образование детей</t>
  </si>
  <si>
    <t>Молодежная политика</t>
  </si>
  <si>
    <t>0100</t>
  </si>
  <si>
    <t>0103</t>
  </si>
  <si>
    <t>0104</t>
  </si>
  <si>
    <t>0105</t>
  </si>
  <si>
    <t>0107</t>
  </si>
  <si>
    <t>0111</t>
  </si>
  <si>
    <t>0113</t>
  </si>
  <si>
    <t>0300</t>
  </si>
  <si>
    <t>0309</t>
  </si>
  <si>
    <t>0310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</si>
  <si>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</si>
  <si>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</si>
  <si>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</si>
  <si>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</si>
  <si>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</si>
  <si>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</si>
  <si>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</si>
  <si>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</si>
  <si>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</si>
  <si>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</si>
  <si>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</si>
  <si>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</si>
  <si>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</si>
  <si>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</si>
  <si>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</si>
  <si>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</si>
  <si>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</si>
  <si>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</si>
  <si>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</si>
  <si>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</si>
  <si>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</si>
  <si>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</si>
  <si>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</si>
  <si>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</si>
  <si>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</si>
  <si>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</si>
  <si>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</si>
  <si>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1102</t>
  </si>
  <si>
    <t>1103</t>
  </si>
  <si>
    <t>1105</t>
  </si>
  <si>
    <t>1200</t>
  </si>
  <si>
    <t>1201</t>
  </si>
  <si>
    <t>1202</t>
  </si>
  <si>
    <t>1300</t>
  </si>
  <si>
    <t>1301</t>
  </si>
  <si>
    <t xml:space="preserve">Наименование </t>
  </si>
  <si>
    <t>КБК</t>
  </si>
  <si>
    <t>Заместитель главы Администрации-</t>
  </si>
  <si>
    <t>Т.Н.Силкина</t>
  </si>
  <si>
    <t xml:space="preserve">начальник Финансового управления </t>
  </si>
  <si>
    <t>(подпись)</t>
  </si>
  <si>
    <t>(расшифровка)</t>
  </si>
  <si>
    <t>Исп. Зверева Л.А. 8(3476)35-20-20</t>
  </si>
  <si>
    <t>100 00000 00 0000 000</t>
  </si>
  <si>
    <t>101 00000 00 0000 000</t>
  </si>
  <si>
    <t>101 02000 01 0000 110</t>
  </si>
  <si>
    <t>103 00000 00 0000 000</t>
  </si>
  <si>
    <t>105 00000 00 0000 000</t>
  </si>
  <si>
    <t>106 00000 00 0000 000</t>
  </si>
  <si>
    <t>107 00000 00 0000 000</t>
  </si>
  <si>
    <t>108 00000 00 0000 000</t>
  </si>
  <si>
    <t>109 00000 00 0000 000</t>
  </si>
  <si>
    <t>111 00000 00 0000 000</t>
  </si>
  <si>
    <t>112 00000 00 0000 000</t>
  </si>
  <si>
    <t>113 00000 00 0000 000</t>
  </si>
  <si>
    <t>114 00000 00 0000 000</t>
  </si>
  <si>
    <t>115 00000 00 0000 000</t>
  </si>
  <si>
    <t>116 00000 00 0000 000</t>
  </si>
  <si>
    <t>117 00000 00 0000 000</t>
  </si>
  <si>
    <t>200 00000 00 0000 000</t>
  </si>
  <si>
    <t>202 00000 00 0000 000</t>
  </si>
  <si>
    <t>207 00000 00 0000 000</t>
  </si>
  <si>
    <t>203 00000 00 0000 000</t>
  </si>
  <si>
    <t>202 10000 00 0000 000</t>
  </si>
  <si>
    <t>202 20000 00 0000 000</t>
  </si>
  <si>
    <t>202 30000 00 0000 000</t>
  </si>
  <si>
    <t>209 00000 00 0000 000</t>
  </si>
  <si>
    <t>202 40000 00 0000 000</t>
  </si>
  <si>
    <t>218 00000 00 0000 000</t>
  </si>
  <si>
    <t>219 00000 00 0000 000</t>
  </si>
  <si>
    <t>103 02000 01 0000 000</t>
  </si>
  <si>
    <t>105 01000 00 0000 000</t>
  </si>
  <si>
    <t>106 01000 00 0000 000</t>
  </si>
  <si>
    <t>106 02000 02 0000 000</t>
  </si>
  <si>
    <t>107 01000 01 0000 000</t>
  </si>
  <si>
    <t>105 02000 00 0000 000</t>
  </si>
  <si>
    <t>105 04000 00 0000 000</t>
  </si>
  <si>
    <t>105 03000 00 0000 000</t>
  </si>
  <si>
    <t>Налог на имущество физических лиц</t>
  </si>
  <si>
    <t>Земельный налог</t>
  </si>
  <si>
    <t>106 06000 00 0000 000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</si>
  <si>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</si>
  <si>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</si>
  <si>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0102000000 000 000</t>
  </si>
  <si>
    <t>0103000000 000 000</t>
  </si>
  <si>
    <t>0105000000 000 000</t>
  </si>
  <si>
    <t>План, утвержденный Решением Совета ГО г. Салават РБ
№ 5-4/44 
от 15.12.2020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</si>
  <si>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</si>
  <si>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</si>
  <si>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</si>
  <si>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</si>
  <si>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0605</t>
  </si>
  <si>
    <t>Изменения, внесенные Решением Совета ГО г. Салават РБ
№ 5-5/63 
от 28.12.2020</t>
  </si>
  <si>
    <t>Изменения, внесенные Решением Совета ГО г. Салават РБ
№ 5-6/72 
от 25.01.2021</t>
  </si>
  <si>
    <t>Изменения, внесенные Решением Совета ГО г. Салават РБ
№ 5-10/116 от 02.06.2021</t>
  </si>
  <si>
    <t>Изменения, внесенные Решением Совета ГО г. Салават РБ
№ 5-14/157 от 14.10.2021</t>
  </si>
  <si>
    <t>Изменения, внесенные Решением Совета ГО г. Салават РБ
№ 5-17/200
от 24.12.2021</t>
  </si>
  <si>
    <t>план (скрыть ячейку)</t>
  </si>
  <si>
    <t>Исп. Кульсарина Д.Р. 8(3476)35-41-57</t>
  </si>
  <si>
    <t>"21" февраля 2022г.</t>
  </si>
  <si>
    <t>(в рублях)</t>
  </si>
  <si>
    <t>Уточненный план</t>
  </si>
  <si>
    <t>Сведения о внесенных в течение 2021 года изменениях в Решение Совета городского округа город Салават Республики Башкортостан</t>
  </si>
  <si>
    <t>"О бюджете городского округа город Салават Республики Башкортостан на 2021 год и на плановый период 2022 и 2023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</si>
</sst>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#,##0.00_ ;[Red]\-#,##0.00\ "/>
    <numFmt numFmtId="166" formatCode="#,##0.00_ ;\-#,##0.00\ "/>
  </numFmts>
  <fonts count="1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shrinkToFit="1"/>
    </xf>
    <xf numFmtId="164" fontId="0" fillId="0" borderId="1" xfId="0" applyNumberFormat="1" applyBorder="1" applyAlignment="1">
      <alignment horizontal="right" vertical="center" shrinkToFit="1"/>
    </xf>
    <xf numFmtId="0" fontId="0" fillId="0" borderId="0" xfId="0"/>
    <xf numFmtId="0" fontId="0" fillId="0" borderId="1" xfId="0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right" vertical="center" shrinkToFit="1"/>
    </xf>
    <xf numFmtId="0" fontId="8" fillId="0" borderId="0" xfId="0" applyFont="1"/>
    <xf numFmtId="164" fontId="0" fillId="0" borderId="1" xfId="0" applyNumberFormat="1" applyBorder="1"/>
    <xf numFmtId="164" fontId="8" fillId="0" borderId="1" xfId="0" applyNumberFormat="1" applyFont="1" applyBorder="1" applyAlignment="1">
      <alignment horizontal="right" vertical="center" shrinkToFit="1"/>
    </xf>
    <xf numFmtId="164" fontId="8" fillId="0" borderId="1" xfId="0" applyNumberFormat="1" applyFont="1" applyBorder="1"/>
    <xf numFmtId="164" fontId="0" fillId="2" borderId="1" xfId="0" applyNumberFormat="1" applyFill="1" applyBorder="1"/>
    <xf numFmtId="164" fontId="8" fillId="2" borderId="1" xfId="0" applyNumberFormat="1" applyFont="1" applyFill="1" applyBorder="1"/>
    <xf numFmtId="0" fontId="10" fillId="4" borderId="0" xfId="0" applyFont="1" applyFill="1" applyAlignment="1">
      <alignment horizontal="justify" vertical="center"/>
    </xf>
    <xf numFmtId="0" fontId="11" fillId="4" borderId="1" xfId="2" applyFont="1" applyFill="1" applyBorder="1" applyAlignment="1">
      <alignment horizontal="left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1" fillId="4" borderId="1" xfId="2" applyNumberFormat="1" applyFont="1" applyFill="1" applyBorder="1" applyAlignment="1">
      <alignment horizontal="center" vertical="center" shrinkToFit="1"/>
    </xf>
    <xf numFmtId="4" fontId="13" fillId="4" borderId="1" xfId="2" applyNumberFormat="1" applyFont="1" applyFill="1" applyBorder="1" applyAlignment="1">
      <alignment horizontal="center" vertical="center" shrinkToFit="1"/>
    </xf>
    <xf numFmtId="4" fontId="13" fillId="5" borderId="1" xfId="2" applyNumberFormat="1" applyFont="1" applyFill="1" applyBorder="1" applyAlignment="1">
      <alignment horizontal="center" vertical="center" shrinkToFit="1"/>
    </xf>
    <xf numFmtId="4" fontId="12" fillId="4" borderId="1" xfId="0" applyNumberFormat="1" applyFont="1" applyFill="1" applyBorder="1" applyAlignment="1">
      <alignment horizontal="center" vertical="center"/>
    </xf>
    <xf numFmtId="4" fontId="11" fillId="5" borderId="1" xfId="2" applyNumberFormat="1" applyFont="1" applyFill="1" applyBorder="1" applyAlignment="1">
      <alignment horizontal="center" vertical="center" shrinkToFit="1"/>
    </xf>
    <xf numFmtId="4" fontId="11" fillId="0" borderId="1" xfId="2" applyNumberFormat="1" applyFont="1" applyBorder="1" applyAlignment="1">
      <alignment horizontal="center" vertical="center" shrinkToFit="1"/>
    </xf>
    <xf numFmtId="4" fontId="13" fillId="0" borderId="1" xfId="2" applyNumberFormat="1" applyFont="1" applyBorder="1" applyAlignment="1">
      <alignment horizontal="center" vertical="center" shrinkToFit="1"/>
    </xf>
    <xf numFmtId="4" fontId="13" fillId="3" borderId="1" xfId="2" applyNumberFormat="1" applyFont="1" applyFill="1" applyBorder="1" applyAlignment="1">
      <alignment horizontal="center" vertical="center" shrinkToFit="1"/>
    </xf>
    <xf numFmtId="4" fontId="11" fillId="3" borderId="1" xfId="2" applyNumberFormat="1" applyFont="1" applyFill="1" applyBorder="1" applyAlignment="1">
      <alignment horizontal="center" vertical="center" shrinkToFit="1"/>
    </xf>
    <xf numFmtId="4" fontId="10" fillId="0" borderId="1" xfId="0" applyNumberFormat="1" applyFont="1" applyBorder="1" applyAlignment="1">
      <alignment horizontal="center" vertical="center" shrinkToFit="1"/>
    </xf>
    <xf numFmtId="4" fontId="14" fillId="2" borderId="1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center" vertical="center" shrinkToFit="1"/>
    </xf>
    <xf numFmtId="164" fontId="12" fillId="4" borderId="0" xfId="0" applyNumberFormat="1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4" fillId="4" borderId="1" xfId="0" applyFont="1" applyFill="1" applyBorder="1" applyAlignment="1">
      <alignment horizontal="left" vertical="center" wrapText="1"/>
    </xf>
    <xf numFmtId="4" fontId="14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4" borderId="1" xfId="0" applyFont="1" applyFill="1" applyBorder="1" applyAlignment="1">
      <alignment horizontal="left" vertical="center" wrapText="1"/>
    </xf>
    <xf numFmtId="164" fontId="12" fillId="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4" fontId="14" fillId="4" borderId="0" xfId="0" applyNumberFormat="1" applyFont="1" applyFill="1" applyAlignment="1">
      <alignment vertical="center"/>
    </xf>
    <xf numFmtId="164" fontId="12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shrinkToFit="1"/>
    </xf>
    <xf numFmtId="4" fontId="12" fillId="4" borderId="1" xfId="0" applyNumberFormat="1" applyFont="1" applyFill="1" applyBorder="1" applyAlignment="1">
      <alignment horizontal="center" vertical="center" shrinkToFit="1"/>
    </xf>
    <xf numFmtId="4" fontId="14" fillId="0" borderId="1" xfId="0" applyNumberFormat="1" applyFont="1" applyBorder="1" applyAlignment="1">
      <alignment horizontal="center" vertical="center" shrinkToFit="1"/>
    </xf>
    <xf numFmtId="164" fontId="12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shrinkToFit="1"/>
    </xf>
    <xf numFmtId="164" fontId="12" fillId="6" borderId="0" xfId="0" applyNumberFormat="1" applyFont="1" applyFill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 shrinkToFit="1"/>
    </xf>
    <xf numFmtId="164" fontId="12" fillId="6" borderId="0" xfId="0" applyNumberFormat="1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left" vertical="center" wrapText="1"/>
    </xf>
    <xf numFmtId="164" fontId="12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Border="1"/>
    <xf numFmtId="0" fontId="12" fillId="4" borderId="0" xfId="0" applyFont="1" applyFill="1"/>
    <xf numFmtId="0" fontId="10" fillId="4" borderId="0" xfId="0" applyFont="1" applyFill="1" applyBorder="1" applyAlignment="1"/>
    <xf numFmtId="0" fontId="10" fillId="4" borderId="0" xfId="0" applyFont="1" applyFill="1"/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center" vertical="center" shrinkToFit="1"/>
    </xf>
    <xf numFmtId="4" fontId="12" fillId="2" borderId="0" xfId="0" applyNumberFormat="1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164" fontId="12" fillId="4" borderId="0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 vertical="center" shrinkToFit="1"/>
    </xf>
    <xf numFmtId="49" fontId="12" fillId="4" borderId="2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4" fontId="14" fillId="6" borderId="1" xfId="1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1" fillId="4" borderId="1" xfId="2" applyFont="1" applyFill="1" applyBorder="1" applyAlignment="1">
      <alignment horizontal="center" vertical="center" shrinkToFit="1"/>
    </xf>
    <xf numFmtId="0" fontId="13" fillId="4" borderId="1" xfId="2" applyFont="1" applyFill="1" applyBorder="1" applyAlignment="1">
      <alignment horizontal="center" vertical="center" shrinkToFit="1"/>
    </xf>
    <xf numFmtId="4" fontId="12" fillId="6" borderId="1" xfId="0" applyNumberFormat="1" applyFont="1" applyFill="1" applyBorder="1" applyAlignment="1">
      <alignment horizontal="center" vertical="center" shrinkToFit="1"/>
    </xf>
    <xf numFmtId="4" fontId="12" fillId="0" borderId="1" xfId="0" applyNumberFormat="1" applyFont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" fontId="14" fillId="0" borderId="1" xfId="0" applyNumberFormat="1" applyFont="1" applyFill="1" applyBorder="1" applyAlignment="1">
      <alignment horizontal="center" vertical="center" shrinkToFit="1"/>
    </xf>
    <xf numFmtId="49" fontId="14" fillId="4" borderId="1" xfId="0" applyNumberFormat="1" applyFont="1" applyFill="1" applyBorder="1" applyAlignment="1">
      <alignment horizontal="center" vertical="center" shrinkToFit="1"/>
    </xf>
    <xf numFmtId="49" fontId="12" fillId="4" borderId="1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shrinkToFit="1"/>
    </xf>
    <xf numFmtId="4" fontId="14" fillId="7" borderId="1" xfId="0" applyNumberFormat="1" applyFont="1" applyFill="1" applyBorder="1" applyAlignment="1">
      <alignment horizontal="center" vertical="center" shrinkToFit="1"/>
    </xf>
    <xf numFmtId="4" fontId="14" fillId="7" borderId="0" xfId="0" applyNumberFormat="1" applyFont="1" applyFill="1" applyAlignment="1">
      <alignment vertical="center"/>
    </xf>
    <xf numFmtId="164" fontId="12" fillId="7" borderId="0" xfId="0" applyNumberFormat="1" applyFont="1" applyFill="1" applyAlignment="1">
      <alignment vertical="center"/>
    </xf>
    <xf numFmtId="0" fontId="14" fillId="7" borderId="0" xfId="0" applyFont="1" applyFill="1" applyAlignment="1">
      <alignment vertical="center"/>
    </xf>
    <xf numFmtId="165" fontId="11" fillId="0" borderId="1" xfId="0" applyNumberFormat="1" applyFont="1" applyBorder="1" applyAlignment="1">
      <alignment horizontal="center" vertical="center" shrinkToFit="1"/>
    </xf>
    <xf numFmtId="165" fontId="11" fillId="6" borderId="1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shrinkToFit="1"/>
    </xf>
    <xf numFmtId="0" fontId="12" fillId="6" borderId="1" xfId="0" applyFont="1" applyFill="1" applyBorder="1" applyAlignment="1">
      <alignment horizontal="center" shrinkToFit="1"/>
    </xf>
    <xf numFmtId="165" fontId="13" fillId="0" borderId="1" xfId="0" applyNumberFormat="1" applyFont="1" applyBorder="1" applyAlignment="1">
      <alignment horizontal="center" vertical="center" shrinkToFit="1"/>
    </xf>
    <xf numFmtId="165" fontId="13" fillId="6" borderId="1" xfId="0" applyNumberFormat="1" applyFont="1" applyFill="1" applyBorder="1" applyAlignment="1">
      <alignment horizontal="center" vertical="center" shrinkToFit="1"/>
    </xf>
    <xf numFmtId="165" fontId="11" fillId="0" borderId="1" xfId="0" applyNumberFormat="1" applyFont="1" applyFill="1" applyBorder="1" applyAlignment="1">
      <alignment horizontal="center" vertical="center" shrinkToFit="1"/>
    </xf>
    <xf numFmtId="166" fontId="10" fillId="6" borderId="1" xfId="0" applyNumberFormat="1" applyFont="1" applyFill="1" applyBorder="1" applyAlignment="1">
      <alignment horizontal="center" vertical="center" shrinkToFit="1"/>
    </xf>
  </cellXfs>
  <cellStyles count="12">
    <cellStyle name="Обычный" xfId="0" builtinId="0"/>
    <cellStyle name="Обычный 2" xfId="1"/>
    <cellStyle name="Обычный 2 2" xfId="6"/>
    <cellStyle name="Обычный 3" xfId="2"/>
    <cellStyle name="Обычный 3 2" xfId="7"/>
    <cellStyle name="Обычный 4" xfId="3"/>
    <cellStyle name="Обычный 4 2" xfId="8"/>
    <cellStyle name="Обычный 5" xfId="5"/>
    <cellStyle name="Обычный 6" xfId="4"/>
    <cellStyle name="Обычный 7" xfId="9"/>
    <cellStyle name="Финансовый" xfId="11" builtinId="3"/>
    <cellStyle name="Финансов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view="pageBreakPreview" topLeftCell="A31" zoomScale="60" zoomScaleNormal="100" workbookViewId="0">
      <selection activeCell="C41" sqref="C41:G120"/>
    </sheetView>
  </sheetViews>
  <sheetFormatPr defaultColWidth="8.75" defaultRowHeight="15.75" x14ac:dyDescent="0.25"/>
  <cols>
    <col min="1" max="1" width="105.5" style="4" customWidth="1"/>
    <col min="2" max="2" width="15.625" style="4" bestFit="1" customWidth="1"/>
    <col min="3" max="7" width="14.875" style="4" bestFit="1" customWidth="1"/>
    <col min="8" max="8" width="15.125" style="4" customWidth="1"/>
    <col min="9" max="16384" width="8.75" style="4"/>
  </cols>
  <sheetData>
    <row r="1" spans="1:8" x14ac:dyDescent="0.25">
      <c r="A1" s="91" t="s">
        <v>223</v>
      </c>
      <c r="B1" s="91"/>
      <c r="C1" s="91"/>
      <c r="D1" s="91"/>
      <c r="E1" s="91"/>
      <c r="F1" s="91"/>
      <c r="G1" s="91"/>
      <c r="H1" s="91"/>
    </row>
    <row r="2" spans="1:8" ht="10.5" customHeight="1" x14ac:dyDescent="0.25">
      <c r="A2" s="92"/>
      <c r="B2" s="92"/>
      <c r="C2" s="92"/>
      <c r="D2" s="6"/>
      <c r="E2" s="6"/>
      <c r="F2" s="6"/>
      <c r="G2" s="6"/>
      <c r="H2" s="6"/>
    </row>
    <row r="3" spans="1:8" ht="78.75" x14ac:dyDescent="0.25">
      <c r="A3" s="1" t="s">
        <v>0</v>
      </c>
      <c r="B3" s="1" t="s">
        <v>218</v>
      </c>
      <c r="C3" s="1" t="s">
        <v>224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225</v>
      </c>
    </row>
    <row r="4" spans="1:8" x14ac:dyDescent="0.25">
      <c r="A4" s="5" t="s">
        <v>2</v>
      </c>
      <c r="B4" s="2" t="s">
        <v>36</v>
      </c>
      <c r="C4" s="3">
        <v>0</v>
      </c>
      <c r="D4" s="3">
        <v>0</v>
      </c>
      <c r="E4" s="3">
        <v>0</v>
      </c>
      <c r="F4" s="3">
        <v>3500000</v>
      </c>
      <c r="G4" s="3">
        <v>1296074.200000003</v>
      </c>
      <c r="H4" s="3">
        <v>97332974</v>
      </c>
    </row>
    <row r="5" spans="1:8" x14ac:dyDescent="0.25">
      <c r="A5" s="5" t="s">
        <v>3</v>
      </c>
      <c r="B5" s="2" t="s">
        <v>37</v>
      </c>
      <c r="C5" s="3">
        <v>0</v>
      </c>
      <c r="D5" s="3">
        <v>0</v>
      </c>
      <c r="E5" s="3">
        <v>0</v>
      </c>
      <c r="F5" s="3">
        <v>2000000</v>
      </c>
      <c r="G5" s="3">
        <v>747711.20000000298</v>
      </c>
      <c r="H5" s="3">
        <v>60158600</v>
      </c>
    </row>
    <row r="6" spans="1:8" x14ac:dyDescent="0.25">
      <c r="A6" s="5" t="s">
        <v>4</v>
      </c>
      <c r="B6" s="2" t="s">
        <v>38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31860000</v>
      </c>
    </row>
    <row r="7" spans="1:8" x14ac:dyDescent="0.25">
      <c r="A7" s="5" t="s">
        <v>5</v>
      </c>
      <c r="B7" s="2" t="s">
        <v>39</v>
      </c>
      <c r="C7" s="3">
        <v>0</v>
      </c>
      <c r="D7" s="3">
        <v>0</v>
      </c>
      <c r="E7" s="3">
        <v>0</v>
      </c>
      <c r="F7" s="3">
        <v>2000000</v>
      </c>
      <c r="G7" s="3">
        <v>747711.19999999925</v>
      </c>
      <c r="H7" s="3">
        <v>28298600</v>
      </c>
    </row>
    <row r="8" spans="1:8" x14ac:dyDescent="0.25">
      <c r="A8" s="5" t="s">
        <v>6</v>
      </c>
      <c r="B8" s="2" t="s">
        <v>40</v>
      </c>
      <c r="C8" s="3">
        <v>0</v>
      </c>
      <c r="D8" s="3">
        <v>0</v>
      </c>
      <c r="E8" s="3">
        <v>0</v>
      </c>
      <c r="F8" s="3">
        <v>1834399</v>
      </c>
      <c r="G8" s="3">
        <v>2079861</v>
      </c>
      <c r="H8" s="3">
        <v>15695380</v>
      </c>
    </row>
    <row r="9" spans="1:8" x14ac:dyDescent="0.25">
      <c r="A9" s="5" t="s">
        <v>7</v>
      </c>
      <c r="B9" s="2" t="s">
        <v>40</v>
      </c>
      <c r="C9" s="3">
        <v>0</v>
      </c>
      <c r="D9" s="3">
        <v>0</v>
      </c>
      <c r="E9" s="3">
        <v>0</v>
      </c>
      <c r="F9" s="3">
        <v>1834399</v>
      </c>
      <c r="G9" s="3">
        <v>2079861</v>
      </c>
      <c r="H9" s="3">
        <v>15695380</v>
      </c>
    </row>
    <row r="10" spans="1:8" x14ac:dyDescent="0.25">
      <c r="A10" s="5" t="s">
        <v>8</v>
      </c>
      <c r="B10" s="2" t="s">
        <v>41</v>
      </c>
      <c r="C10" s="3">
        <v>0</v>
      </c>
      <c r="D10" s="3">
        <v>0</v>
      </c>
      <c r="E10" s="3">
        <v>0</v>
      </c>
      <c r="F10" s="3">
        <v>0</v>
      </c>
      <c r="G10" s="3">
        <v>-97818</v>
      </c>
      <c r="H10" s="3">
        <v>2355200</v>
      </c>
    </row>
    <row r="11" spans="1:8" x14ac:dyDescent="0.25">
      <c r="A11" s="5" t="s">
        <v>9</v>
      </c>
      <c r="B11" s="2" t="s">
        <v>41</v>
      </c>
      <c r="C11" s="3">
        <v>0</v>
      </c>
      <c r="D11" s="3">
        <v>0</v>
      </c>
      <c r="E11" s="3">
        <v>0</v>
      </c>
      <c r="F11" s="3">
        <v>0</v>
      </c>
      <c r="G11" s="3">
        <v>-97618</v>
      </c>
      <c r="H11" s="3">
        <v>2355000</v>
      </c>
    </row>
    <row r="12" spans="1:8" x14ac:dyDescent="0.25">
      <c r="A12" s="5" t="s">
        <v>10</v>
      </c>
      <c r="B12" s="2" t="s">
        <v>1</v>
      </c>
      <c r="C12" s="3">
        <v>0</v>
      </c>
      <c r="D12" s="3">
        <v>0</v>
      </c>
      <c r="E12" s="3">
        <v>0</v>
      </c>
      <c r="F12" s="3">
        <v>0</v>
      </c>
      <c r="G12" s="3">
        <v>-200</v>
      </c>
      <c r="H12" s="3">
        <v>200</v>
      </c>
    </row>
    <row r="13" spans="1:8" x14ac:dyDescent="0.25">
      <c r="A13" s="5" t="s">
        <v>11</v>
      </c>
      <c r="B13" s="2" t="s">
        <v>42</v>
      </c>
      <c r="C13" s="3">
        <v>0</v>
      </c>
      <c r="D13" s="3">
        <v>0</v>
      </c>
      <c r="E13" s="3">
        <v>0</v>
      </c>
      <c r="F13" s="3">
        <v>0</v>
      </c>
      <c r="G13" s="3">
        <v>-101040</v>
      </c>
      <c r="H13" s="3">
        <v>12005200</v>
      </c>
    </row>
    <row r="14" spans="1:8" x14ac:dyDescent="0.25">
      <c r="A14" s="5" t="s">
        <v>12</v>
      </c>
      <c r="B14" s="2" t="s">
        <v>43</v>
      </c>
      <c r="C14" s="3">
        <v>0</v>
      </c>
      <c r="D14" s="3">
        <v>0</v>
      </c>
      <c r="E14" s="3">
        <v>0</v>
      </c>
      <c r="F14" s="3">
        <v>0</v>
      </c>
      <c r="G14" s="3">
        <v>200000</v>
      </c>
      <c r="H14" s="3">
        <v>9800000</v>
      </c>
    </row>
    <row r="15" spans="1:8" x14ac:dyDescent="0.25">
      <c r="A15" s="5" t="s">
        <v>13</v>
      </c>
      <c r="B15" s="2" t="s">
        <v>44</v>
      </c>
      <c r="C15" s="3">
        <v>0</v>
      </c>
      <c r="D15" s="3">
        <v>0</v>
      </c>
      <c r="E15" s="3">
        <v>0</v>
      </c>
      <c r="F15" s="3">
        <v>0</v>
      </c>
      <c r="G15" s="3">
        <v>-300000</v>
      </c>
      <c r="H15" s="3">
        <v>2200000</v>
      </c>
    </row>
    <row r="16" spans="1:8" x14ac:dyDescent="0.25">
      <c r="A16" s="5" t="s">
        <v>14</v>
      </c>
      <c r="B16" s="2" t="s">
        <v>45</v>
      </c>
      <c r="C16" s="3">
        <v>0</v>
      </c>
      <c r="D16" s="3">
        <v>0</v>
      </c>
      <c r="E16" s="3">
        <v>0</v>
      </c>
      <c r="F16" s="3">
        <v>0</v>
      </c>
      <c r="G16" s="3">
        <v>-1040</v>
      </c>
      <c r="H16" s="3">
        <v>5200</v>
      </c>
    </row>
    <row r="17" spans="1:8" x14ac:dyDescent="0.25">
      <c r="A17" s="5" t="s">
        <v>15</v>
      </c>
      <c r="B17" s="2" t="s">
        <v>46</v>
      </c>
      <c r="C17" s="3">
        <v>0</v>
      </c>
      <c r="D17" s="3">
        <v>0</v>
      </c>
      <c r="E17" s="3">
        <v>0</v>
      </c>
      <c r="F17" s="3">
        <v>0</v>
      </c>
      <c r="G17" s="3">
        <v>-12000</v>
      </c>
      <c r="H17" s="3">
        <v>284060</v>
      </c>
    </row>
    <row r="18" spans="1:8" x14ac:dyDescent="0.25">
      <c r="A18" s="5" t="s">
        <v>16</v>
      </c>
      <c r="B18" s="2" t="s">
        <v>47</v>
      </c>
      <c r="C18" s="3">
        <v>0</v>
      </c>
      <c r="D18" s="3">
        <v>0</v>
      </c>
      <c r="E18" s="3">
        <v>0</v>
      </c>
      <c r="F18" s="3">
        <v>0</v>
      </c>
      <c r="G18" s="3">
        <v>-9189</v>
      </c>
      <c r="H18" s="3">
        <v>279189</v>
      </c>
    </row>
    <row r="19" spans="1:8" x14ac:dyDescent="0.25">
      <c r="A19" s="5" t="s">
        <v>17</v>
      </c>
      <c r="B19" s="2" t="s">
        <v>48</v>
      </c>
      <c r="C19" s="3">
        <v>0</v>
      </c>
      <c r="D19" s="3">
        <v>0</v>
      </c>
      <c r="E19" s="3">
        <v>0</v>
      </c>
      <c r="F19" s="3">
        <v>0</v>
      </c>
      <c r="G19" s="3">
        <v>-2811</v>
      </c>
      <c r="H19" s="3">
        <v>4871</v>
      </c>
    </row>
    <row r="20" spans="1:8" x14ac:dyDescent="0.25">
      <c r="A20" s="5" t="s">
        <v>18</v>
      </c>
      <c r="B20" s="2" t="s">
        <v>49</v>
      </c>
      <c r="C20" s="3">
        <v>0</v>
      </c>
      <c r="D20" s="3">
        <v>0</v>
      </c>
      <c r="E20" s="3">
        <v>0</v>
      </c>
      <c r="F20" s="3">
        <v>-879</v>
      </c>
      <c r="G20" s="3">
        <v>-9500</v>
      </c>
      <c r="H20" s="3">
        <v>138621</v>
      </c>
    </row>
    <row r="21" spans="1:8" ht="31.5" x14ac:dyDescent="0.25">
      <c r="A21" s="5" t="s">
        <v>19</v>
      </c>
      <c r="B21" s="2" t="s">
        <v>50</v>
      </c>
      <c r="C21" s="3">
        <v>0</v>
      </c>
      <c r="D21" s="3">
        <v>0</v>
      </c>
      <c r="E21" s="3">
        <v>0</v>
      </c>
      <c r="F21" s="3">
        <v>0</v>
      </c>
      <c r="G21" s="3">
        <v>1937</v>
      </c>
      <c r="H21" s="3">
        <v>3765</v>
      </c>
    </row>
    <row r="22" spans="1:8" ht="31.5" x14ac:dyDescent="0.25">
      <c r="A22" s="5" t="s">
        <v>20</v>
      </c>
      <c r="B22" s="2" t="s">
        <v>51</v>
      </c>
      <c r="C22" s="3">
        <v>0</v>
      </c>
      <c r="D22" s="3">
        <v>0</v>
      </c>
      <c r="E22" s="3">
        <v>0</v>
      </c>
      <c r="F22" s="3">
        <v>-156400</v>
      </c>
      <c r="G22" s="3">
        <v>-996437</v>
      </c>
      <c r="H22" s="3">
        <v>4338200</v>
      </c>
    </row>
    <row r="23" spans="1:8" x14ac:dyDescent="0.25">
      <c r="A23" s="5" t="s">
        <v>21</v>
      </c>
      <c r="B23" s="2" t="s">
        <v>52</v>
      </c>
      <c r="C23" s="3">
        <v>0</v>
      </c>
      <c r="D23" s="3">
        <v>0</v>
      </c>
      <c r="E23" s="3">
        <v>0</v>
      </c>
      <c r="F23" s="3">
        <v>-16000</v>
      </c>
      <c r="G23" s="3">
        <v>26484</v>
      </c>
      <c r="H23" s="3">
        <v>338500</v>
      </c>
    </row>
    <row r="24" spans="1:8" x14ac:dyDescent="0.25">
      <c r="A24" s="5" t="s">
        <v>22</v>
      </c>
      <c r="B24" s="2" t="s">
        <v>53</v>
      </c>
      <c r="C24" s="3">
        <v>0</v>
      </c>
      <c r="D24" s="3">
        <v>0</v>
      </c>
      <c r="E24" s="3">
        <v>0</v>
      </c>
      <c r="F24" s="3">
        <v>-19100</v>
      </c>
      <c r="G24" s="3">
        <v>-16000</v>
      </c>
      <c r="H24" s="3">
        <v>78623</v>
      </c>
    </row>
    <row r="25" spans="1:8" x14ac:dyDescent="0.25">
      <c r="A25" s="5" t="s">
        <v>23</v>
      </c>
      <c r="B25" s="2" t="s">
        <v>54</v>
      </c>
      <c r="C25" s="3">
        <v>0</v>
      </c>
      <c r="D25" s="3">
        <v>0</v>
      </c>
      <c r="E25" s="3">
        <v>0</v>
      </c>
      <c r="F25" s="3">
        <v>0</v>
      </c>
      <c r="G25" s="3">
        <v>-67950</v>
      </c>
      <c r="H25" s="3">
        <v>187200</v>
      </c>
    </row>
    <row r="26" spans="1:8" x14ac:dyDescent="0.25">
      <c r="A26" s="5" t="s">
        <v>24</v>
      </c>
      <c r="B26" s="2" t="s">
        <v>55</v>
      </c>
      <c r="C26" s="3">
        <v>0</v>
      </c>
      <c r="D26" s="3">
        <v>0</v>
      </c>
      <c r="E26" s="3">
        <v>0</v>
      </c>
      <c r="F26" s="3">
        <v>-1020</v>
      </c>
      <c r="G26" s="3">
        <v>-350</v>
      </c>
      <c r="H26" s="3">
        <v>19820</v>
      </c>
    </row>
    <row r="27" spans="1:8" x14ac:dyDescent="0.25">
      <c r="A27" s="5" t="s">
        <v>25</v>
      </c>
      <c r="B27" s="2" t="s">
        <v>56</v>
      </c>
      <c r="C27" s="3">
        <v>0</v>
      </c>
      <c r="D27" s="3">
        <v>0</v>
      </c>
      <c r="E27" s="3">
        <v>0</v>
      </c>
      <c r="F27" s="3">
        <v>-107894</v>
      </c>
      <c r="G27" s="3">
        <v>-255924</v>
      </c>
      <c r="H27" s="3">
        <v>1620000</v>
      </c>
    </row>
    <row r="28" spans="1:8" x14ac:dyDescent="0.25">
      <c r="A28" s="5" t="s">
        <v>26</v>
      </c>
      <c r="B28" s="2" t="s">
        <v>57</v>
      </c>
      <c r="C28" s="3">
        <v>0</v>
      </c>
      <c r="D28" s="3">
        <v>0</v>
      </c>
      <c r="E28" s="3">
        <v>0</v>
      </c>
      <c r="F28" s="3">
        <v>-33106</v>
      </c>
      <c r="G28" s="3">
        <v>-2900</v>
      </c>
      <c r="H28" s="3">
        <v>109805</v>
      </c>
    </row>
    <row r="29" spans="1:8" x14ac:dyDescent="0.25">
      <c r="A29" s="5" t="s">
        <v>27</v>
      </c>
      <c r="B29" s="2" t="s">
        <v>58</v>
      </c>
      <c r="C29" s="3">
        <v>0</v>
      </c>
      <c r="D29" s="3">
        <v>704179.89999999851</v>
      </c>
      <c r="E29" s="3">
        <v>-3245141.1999999993</v>
      </c>
      <c r="F29" s="3">
        <v>-6496887.1000000015</v>
      </c>
      <c r="G29" s="3">
        <v>-1369159.8999999985</v>
      </c>
      <c r="H29" s="3">
        <v>34120887.799999997</v>
      </c>
    </row>
    <row r="30" spans="1:8" ht="31.5" x14ac:dyDescent="0.25">
      <c r="A30" s="5" t="s">
        <v>28</v>
      </c>
      <c r="B30" s="2" t="s">
        <v>59</v>
      </c>
      <c r="C30" s="3">
        <v>0</v>
      </c>
      <c r="D30" s="3">
        <v>704179.90000000224</v>
      </c>
      <c r="E30" s="3">
        <v>-3245141.1999999993</v>
      </c>
      <c r="F30" s="3">
        <v>-6470812.4000000022</v>
      </c>
      <c r="G30" s="3">
        <v>-1558682.3999999985</v>
      </c>
      <c r="H30" s="3">
        <v>32331027.100000001</v>
      </c>
    </row>
    <row r="31" spans="1:8" x14ac:dyDescent="0.25">
      <c r="A31" s="5" t="s">
        <v>219</v>
      </c>
      <c r="B31" s="3">
        <v>10174017.6</v>
      </c>
      <c r="C31" s="3">
        <v>0</v>
      </c>
      <c r="D31" s="3">
        <v>0</v>
      </c>
      <c r="E31" s="3">
        <v>0</v>
      </c>
      <c r="F31" s="3">
        <v>-1230832.4000000004</v>
      </c>
      <c r="G31" s="3">
        <v>0</v>
      </c>
      <c r="H31" s="3">
        <v>12186220.6</v>
      </c>
    </row>
    <row r="32" spans="1:8" x14ac:dyDescent="0.25">
      <c r="A32" s="5" t="s">
        <v>220</v>
      </c>
      <c r="B32" s="3">
        <v>239049.3</v>
      </c>
      <c r="C32" s="3">
        <v>0</v>
      </c>
      <c r="D32" s="3">
        <v>0</v>
      </c>
      <c r="E32" s="3">
        <v>-1065010.0999999999</v>
      </c>
      <c r="F32" s="3">
        <v>-5104926.1999999993</v>
      </c>
      <c r="G32" s="3">
        <v>-1370176.7000000002</v>
      </c>
      <c r="H32" s="3">
        <v>8586514.8000000007</v>
      </c>
    </row>
    <row r="33" spans="1:8" x14ac:dyDescent="0.25">
      <c r="A33" s="5" t="s">
        <v>221</v>
      </c>
      <c r="B33" s="3">
        <v>8702051.8000000007</v>
      </c>
      <c r="C33" s="3">
        <v>0</v>
      </c>
      <c r="D33" s="3">
        <v>704179.90000000037</v>
      </c>
      <c r="E33" s="3">
        <v>-663830.69999999925</v>
      </c>
      <c r="F33" s="3">
        <v>-44628.200000001118</v>
      </c>
      <c r="G33" s="3">
        <v>-29310</v>
      </c>
      <c r="H33" s="3">
        <v>8844839.5</v>
      </c>
    </row>
    <row r="34" spans="1:8" x14ac:dyDescent="0.25">
      <c r="A34" s="5" t="s">
        <v>222</v>
      </c>
      <c r="B34" s="3">
        <v>724608.4</v>
      </c>
      <c r="C34" s="3">
        <v>0</v>
      </c>
      <c r="D34" s="3">
        <v>0</v>
      </c>
      <c r="E34" s="3">
        <v>-1516300.4</v>
      </c>
      <c r="F34" s="3">
        <v>-90425.700000000186</v>
      </c>
      <c r="G34" s="3">
        <v>-159195.60000000009</v>
      </c>
      <c r="H34" s="3">
        <v>2713452.2</v>
      </c>
    </row>
    <row r="35" spans="1:8" x14ac:dyDescent="0.25">
      <c r="A35" s="5" t="s">
        <v>29</v>
      </c>
      <c r="B35" s="2" t="s">
        <v>60</v>
      </c>
      <c r="C35" s="3">
        <v>0</v>
      </c>
      <c r="D35" s="3">
        <v>0</v>
      </c>
      <c r="E35" s="3">
        <v>0</v>
      </c>
      <c r="F35" s="3">
        <v>58542.5</v>
      </c>
      <c r="G35" s="3">
        <v>189522.40000000014</v>
      </c>
      <c r="H35" s="3">
        <v>1704265.7</v>
      </c>
    </row>
    <row r="36" spans="1:8" x14ac:dyDescent="0.25">
      <c r="A36" s="5" t="s">
        <v>30</v>
      </c>
      <c r="B36" s="2" t="s">
        <v>1</v>
      </c>
      <c r="C36" s="3">
        <v>0</v>
      </c>
      <c r="D36" s="3">
        <v>0</v>
      </c>
      <c r="E36" s="3">
        <v>0</v>
      </c>
      <c r="F36" s="3">
        <v>-2281.6999999999998</v>
      </c>
      <c r="G36" s="3">
        <v>0</v>
      </c>
      <c r="H36" s="3">
        <v>3259.6</v>
      </c>
    </row>
    <row r="37" spans="1:8" x14ac:dyDescent="0.25">
      <c r="A37" s="5" t="s">
        <v>31</v>
      </c>
      <c r="B37" s="2" t="s">
        <v>1</v>
      </c>
      <c r="C37" s="3">
        <v>0</v>
      </c>
      <c r="D37" s="3">
        <v>0</v>
      </c>
      <c r="E37" s="3">
        <v>0</v>
      </c>
      <c r="F37" s="3">
        <v>-10049</v>
      </c>
      <c r="G37" s="3">
        <v>0</v>
      </c>
      <c r="H37" s="3">
        <v>10049</v>
      </c>
    </row>
    <row r="38" spans="1:8" ht="78.75" x14ac:dyDescent="0.25">
      <c r="A38" s="5" t="s">
        <v>32</v>
      </c>
      <c r="B38" s="2" t="s">
        <v>1</v>
      </c>
      <c r="C38" s="3">
        <v>0</v>
      </c>
      <c r="D38" s="3">
        <v>0</v>
      </c>
      <c r="E38" s="3">
        <v>0</v>
      </c>
      <c r="F38" s="3">
        <v>-72286.399999999994</v>
      </c>
      <c r="G38" s="3">
        <v>0</v>
      </c>
      <c r="H38" s="3">
        <v>72286.399999999994</v>
      </c>
    </row>
    <row r="39" spans="1:8" ht="31.5" x14ac:dyDescent="0.25">
      <c r="A39" s="5" t="s">
        <v>33</v>
      </c>
      <c r="B39" s="2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s="9" customFormat="1" ht="18.75" x14ac:dyDescent="0.3">
      <c r="A40" s="7" t="s">
        <v>34</v>
      </c>
      <c r="B40" s="8" t="s">
        <v>35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123921105.90000001</v>
      </c>
    </row>
    <row r="41" spans="1:8" x14ac:dyDescent="0.25">
      <c r="A41" s="5" t="s">
        <v>61</v>
      </c>
      <c r="B41" s="2" t="s">
        <v>62</v>
      </c>
      <c r="C41" s="13">
        <v>0</v>
      </c>
      <c r="D41" s="13">
        <v>0</v>
      </c>
      <c r="E41" s="13">
        <v>144082.80000000075</v>
      </c>
      <c r="F41" s="13">
        <v>2641431.1999999993</v>
      </c>
      <c r="G41" s="13">
        <v>2605455</v>
      </c>
      <c r="H41" s="10">
        <v>5834588.4000000004</v>
      </c>
    </row>
    <row r="42" spans="1:8" x14ac:dyDescent="0.25">
      <c r="A42" s="5" t="s">
        <v>63</v>
      </c>
      <c r="B42" s="2" t="s">
        <v>64</v>
      </c>
      <c r="C42" s="13">
        <v>0</v>
      </c>
      <c r="D42" s="13">
        <v>0</v>
      </c>
      <c r="E42" s="13">
        <v>-5711.7999999999884</v>
      </c>
      <c r="F42" s="13">
        <v>-37674.599999999977</v>
      </c>
      <c r="G42" s="13">
        <v>-27145.900000000023</v>
      </c>
      <c r="H42" s="10">
        <v>425531.8</v>
      </c>
    </row>
    <row r="43" spans="1:8" ht="31.5" x14ac:dyDescent="0.25">
      <c r="A43" s="5" t="s">
        <v>65</v>
      </c>
      <c r="B43" s="2" t="s">
        <v>66</v>
      </c>
      <c r="C43" s="13">
        <v>0</v>
      </c>
      <c r="D43" s="13">
        <v>0</v>
      </c>
      <c r="E43" s="13">
        <v>-6739.2000000000116</v>
      </c>
      <c r="F43" s="13">
        <v>-44904.199999999983</v>
      </c>
      <c r="G43" s="13">
        <v>-28107.600000000006</v>
      </c>
      <c r="H43" s="10">
        <v>253320.8</v>
      </c>
    </row>
    <row r="44" spans="1:8" ht="31.5" x14ac:dyDescent="0.25">
      <c r="A44" s="5" t="s">
        <v>67</v>
      </c>
      <c r="B44" s="2" t="s">
        <v>68</v>
      </c>
      <c r="C44" s="13">
        <v>0</v>
      </c>
      <c r="D44" s="13">
        <v>0</v>
      </c>
      <c r="E44" s="13">
        <v>0</v>
      </c>
      <c r="F44" s="13">
        <v>-21625.199999999983</v>
      </c>
      <c r="G44" s="13">
        <v>-21158.200000000012</v>
      </c>
      <c r="H44" s="10">
        <v>215351.4</v>
      </c>
    </row>
    <row r="45" spans="1:8" x14ac:dyDescent="0.25">
      <c r="A45" s="5" t="s">
        <v>69</v>
      </c>
      <c r="B45" s="2" t="s">
        <v>70</v>
      </c>
      <c r="C45" s="13">
        <v>0</v>
      </c>
      <c r="D45" s="13">
        <v>0</v>
      </c>
      <c r="E45" s="13">
        <v>0</v>
      </c>
      <c r="F45" s="13">
        <v>-42712.099999999977</v>
      </c>
      <c r="G45" s="13">
        <v>-22191.299999999988</v>
      </c>
      <c r="H45" s="10">
        <v>392737.5</v>
      </c>
    </row>
    <row r="46" spans="1:8" ht="31.5" x14ac:dyDescent="0.25">
      <c r="A46" s="5" t="s">
        <v>71</v>
      </c>
      <c r="B46" s="2" t="s">
        <v>72</v>
      </c>
      <c r="C46" s="13">
        <v>0</v>
      </c>
      <c r="D46" s="13">
        <v>0</v>
      </c>
      <c r="E46" s="13">
        <v>0</v>
      </c>
      <c r="F46" s="13">
        <v>-21797</v>
      </c>
      <c r="G46" s="13">
        <v>-27259</v>
      </c>
      <c r="H46" s="10">
        <v>383408.4</v>
      </c>
    </row>
    <row r="47" spans="1:8" x14ac:dyDescent="0.25">
      <c r="A47" s="5" t="s">
        <v>73</v>
      </c>
      <c r="B47" s="2" t="s">
        <v>74</v>
      </c>
      <c r="C47" s="13">
        <v>0</v>
      </c>
      <c r="D47" s="13">
        <v>0</v>
      </c>
      <c r="E47" s="13">
        <v>0</v>
      </c>
      <c r="F47" s="13">
        <v>-341343</v>
      </c>
      <c r="G47" s="13">
        <v>-11050.900000000023</v>
      </c>
      <c r="H47" s="10">
        <v>448239</v>
      </c>
    </row>
    <row r="48" spans="1:8" x14ac:dyDescent="0.25">
      <c r="A48" s="5" t="s">
        <v>75</v>
      </c>
      <c r="B48" s="2" t="s">
        <v>76</v>
      </c>
      <c r="C48" s="13">
        <v>0</v>
      </c>
      <c r="D48" s="13">
        <v>0</v>
      </c>
      <c r="E48" s="13">
        <v>0</v>
      </c>
      <c r="F48" s="13">
        <v>0</v>
      </c>
      <c r="G48" s="13">
        <v>-1023</v>
      </c>
      <c r="H48" s="10">
        <v>3823.1</v>
      </c>
    </row>
    <row r="49" spans="1:8" x14ac:dyDescent="0.25">
      <c r="A49" s="5" t="s">
        <v>77</v>
      </c>
      <c r="B49" s="2" t="s">
        <v>78</v>
      </c>
      <c r="C49" s="13">
        <v>0</v>
      </c>
      <c r="D49" s="13">
        <v>0</v>
      </c>
      <c r="E49" s="13">
        <v>170694.70000000019</v>
      </c>
      <c r="F49" s="13">
        <v>3272271.1</v>
      </c>
      <c r="G49" s="13">
        <v>-237622</v>
      </c>
      <c r="H49" s="10">
        <v>239982.7</v>
      </c>
    </row>
    <row r="50" spans="1:8" x14ac:dyDescent="0.25">
      <c r="A50" s="5" t="s">
        <v>79</v>
      </c>
      <c r="B50" s="2" t="s">
        <v>80</v>
      </c>
      <c r="C50" s="13">
        <v>0</v>
      </c>
      <c r="D50" s="13">
        <v>0</v>
      </c>
      <c r="E50" s="13">
        <v>0</v>
      </c>
      <c r="F50" s="13">
        <v>-2622.3000000000175</v>
      </c>
      <c r="G50" s="13">
        <v>-500</v>
      </c>
      <c r="H50" s="10">
        <v>233718.1</v>
      </c>
    </row>
    <row r="51" spans="1:8" x14ac:dyDescent="0.25">
      <c r="A51" s="5" t="s">
        <v>81</v>
      </c>
      <c r="B51" s="2" t="s">
        <v>82</v>
      </c>
      <c r="C51" s="13">
        <v>0</v>
      </c>
      <c r="D51" s="13">
        <v>0</v>
      </c>
      <c r="E51" s="13">
        <v>-14160.900000000373</v>
      </c>
      <c r="F51" s="13">
        <v>-118161.39999999944</v>
      </c>
      <c r="G51" s="13">
        <v>2981512.8</v>
      </c>
      <c r="H51" s="10">
        <v>3238475.6</v>
      </c>
    </row>
    <row r="52" spans="1:8" x14ac:dyDescent="0.25">
      <c r="A52" s="5" t="s">
        <v>83</v>
      </c>
      <c r="B52" s="2" t="s">
        <v>84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0">
        <v>76883.5</v>
      </c>
    </row>
    <row r="53" spans="1:8" x14ac:dyDescent="0.25">
      <c r="A53" s="5" t="s">
        <v>85</v>
      </c>
      <c r="B53" s="2" t="s">
        <v>84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0">
        <v>76883.5</v>
      </c>
    </row>
    <row r="54" spans="1:8" x14ac:dyDescent="0.25">
      <c r="A54" s="5" t="s">
        <v>86</v>
      </c>
      <c r="B54" s="2" t="s">
        <v>87</v>
      </c>
      <c r="C54" s="13">
        <v>0</v>
      </c>
      <c r="D54" s="13">
        <v>0</v>
      </c>
      <c r="E54" s="13">
        <v>146909.29999999993</v>
      </c>
      <c r="F54" s="13">
        <v>-434734.4</v>
      </c>
      <c r="G54" s="13">
        <v>77695.600000000093</v>
      </c>
      <c r="H54" s="10">
        <v>1026394</v>
      </c>
    </row>
    <row r="55" spans="1:8" x14ac:dyDescent="0.25">
      <c r="A55" s="5" t="s">
        <v>88</v>
      </c>
      <c r="B55" s="2" t="s">
        <v>89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0">
        <v>187272.9</v>
      </c>
    </row>
    <row r="56" spans="1:8" ht="31.5" x14ac:dyDescent="0.25">
      <c r="A56" s="5" t="s">
        <v>90</v>
      </c>
      <c r="B56" s="2" t="s">
        <v>91</v>
      </c>
      <c r="C56" s="13">
        <v>0</v>
      </c>
      <c r="D56" s="13">
        <v>0</v>
      </c>
      <c r="E56" s="13">
        <v>0</v>
      </c>
      <c r="F56" s="13">
        <v>-129333.20000000001</v>
      </c>
      <c r="G56" s="13">
        <v>-3704.3999999999651</v>
      </c>
      <c r="H56" s="10">
        <v>296810.09999999998</v>
      </c>
    </row>
    <row r="57" spans="1:8" x14ac:dyDescent="0.25">
      <c r="A57" s="5" t="s">
        <v>92</v>
      </c>
      <c r="B57" s="2" t="s">
        <v>93</v>
      </c>
      <c r="C57" s="13">
        <v>0</v>
      </c>
      <c r="D57" s="13">
        <v>0</v>
      </c>
      <c r="E57" s="13">
        <v>37118.899999999994</v>
      </c>
      <c r="F57" s="13">
        <v>-50</v>
      </c>
      <c r="G57" s="13">
        <v>-600</v>
      </c>
      <c r="H57" s="10">
        <v>103938.9</v>
      </c>
    </row>
    <row r="58" spans="1:8" x14ac:dyDescent="0.25">
      <c r="A58" s="5" t="s">
        <v>94</v>
      </c>
      <c r="B58" s="2" t="s">
        <v>95</v>
      </c>
      <c r="C58" s="13">
        <v>0</v>
      </c>
      <c r="D58" s="13">
        <v>0</v>
      </c>
      <c r="E58" s="13">
        <v>109790.5</v>
      </c>
      <c r="F58" s="13">
        <v>-305351.19999999995</v>
      </c>
      <c r="G58" s="13">
        <v>81999.999999999942</v>
      </c>
      <c r="H58" s="10">
        <v>438372.1</v>
      </c>
    </row>
    <row r="59" spans="1:8" x14ac:dyDescent="0.25">
      <c r="A59" s="5" t="s">
        <v>96</v>
      </c>
      <c r="B59" s="2" t="s">
        <v>97</v>
      </c>
      <c r="C59" s="13">
        <v>0</v>
      </c>
      <c r="D59" s="13">
        <v>0</v>
      </c>
      <c r="E59" s="13">
        <v>-744611.60000000149</v>
      </c>
      <c r="F59" s="13">
        <v>-5595012.6000000015</v>
      </c>
      <c r="G59" s="13">
        <v>-602972.29999999702</v>
      </c>
      <c r="H59" s="10">
        <v>28123810.100000001</v>
      </c>
    </row>
    <row r="60" spans="1:8" x14ac:dyDescent="0.25">
      <c r="A60" s="5" t="s">
        <v>98</v>
      </c>
      <c r="B60" s="2" t="s">
        <v>99</v>
      </c>
      <c r="C60" s="13">
        <v>0</v>
      </c>
      <c r="D60" s="13">
        <v>0</v>
      </c>
      <c r="E60" s="13">
        <v>0</v>
      </c>
      <c r="F60" s="13">
        <v>-14071.099999999977</v>
      </c>
      <c r="G60" s="13">
        <v>-5313.5999999999767</v>
      </c>
      <c r="H60" s="10">
        <v>562004.80000000005</v>
      </c>
    </row>
    <row r="61" spans="1:8" x14ac:dyDescent="0.25">
      <c r="A61" s="5" t="s">
        <v>100</v>
      </c>
      <c r="B61" s="2" t="s">
        <v>101</v>
      </c>
      <c r="C61" s="13">
        <v>0</v>
      </c>
      <c r="D61" s="13">
        <v>0</v>
      </c>
      <c r="E61" s="13">
        <v>-1170196.8999999994</v>
      </c>
      <c r="F61" s="13">
        <v>-2897876</v>
      </c>
      <c r="G61" s="13">
        <v>-333650.70000000019</v>
      </c>
      <c r="H61" s="10">
        <v>8672410.4000000004</v>
      </c>
    </row>
    <row r="62" spans="1:8" x14ac:dyDescent="0.25">
      <c r="A62" s="5" t="s">
        <v>102</v>
      </c>
      <c r="B62" s="2" t="s">
        <v>103</v>
      </c>
      <c r="C62" s="13">
        <v>0</v>
      </c>
      <c r="D62" s="13">
        <v>0</v>
      </c>
      <c r="E62" s="13">
        <v>742095.7</v>
      </c>
      <c r="F62" s="13">
        <v>-1450260.2</v>
      </c>
      <c r="G62" s="13">
        <v>423500</v>
      </c>
      <c r="H62" s="10">
        <v>1841117.7</v>
      </c>
    </row>
    <row r="63" spans="1:8" x14ac:dyDescent="0.25">
      <c r="A63" s="5" t="s">
        <v>104</v>
      </c>
      <c r="B63" s="2" t="s">
        <v>105</v>
      </c>
      <c r="C63" s="13">
        <v>0</v>
      </c>
      <c r="D63" s="13">
        <v>0</v>
      </c>
      <c r="E63" s="13">
        <v>-63106.799999999988</v>
      </c>
      <c r="F63" s="13">
        <v>-22837.599999999977</v>
      </c>
      <c r="G63" s="13">
        <v>-13373.5</v>
      </c>
      <c r="H63" s="10">
        <v>578461.5</v>
      </c>
    </row>
    <row r="64" spans="1:8" x14ac:dyDescent="0.25">
      <c r="A64" s="5" t="s">
        <v>106</v>
      </c>
      <c r="B64" s="2" t="s">
        <v>107</v>
      </c>
      <c r="C64" s="13">
        <v>0</v>
      </c>
      <c r="D64" s="13">
        <v>0</v>
      </c>
      <c r="E64" s="13">
        <v>-90000</v>
      </c>
      <c r="F64" s="13">
        <v>-398166.30000000028</v>
      </c>
      <c r="G64" s="13">
        <v>-35837.299999999814</v>
      </c>
      <c r="H64" s="10">
        <v>2770957</v>
      </c>
    </row>
    <row r="65" spans="1:8" x14ac:dyDescent="0.25">
      <c r="A65" s="5" t="s">
        <v>108</v>
      </c>
      <c r="B65" s="2" t="s">
        <v>109</v>
      </c>
      <c r="C65" s="13">
        <v>0</v>
      </c>
      <c r="D65" s="13">
        <v>0</v>
      </c>
      <c r="E65" s="13">
        <v>-189162.30000000075</v>
      </c>
      <c r="F65" s="13">
        <v>-142905.19999999925</v>
      </c>
      <c r="G65" s="13">
        <v>400000</v>
      </c>
      <c r="H65" s="10">
        <v>10582248.699999999</v>
      </c>
    </row>
    <row r="66" spans="1:8" x14ac:dyDescent="0.25">
      <c r="A66" s="5" t="s">
        <v>110</v>
      </c>
      <c r="B66" s="2" t="s">
        <v>111</v>
      </c>
      <c r="C66" s="13">
        <v>0</v>
      </c>
      <c r="D66" s="13">
        <v>0</v>
      </c>
      <c r="E66" s="13">
        <v>0</v>
      </c>
      <c r="F66" s="13">
        <v>-48789.000000000015</v>
      </c>
      <c r="G66" s="13">
        <v>-21399.299999999988</v>
      </c>
      <c r="H66" s="10">
        <v>166727.79999999999</v>
      </c>
    </row>
    <row r="67" spans="1:8" x14ac:dyDescent="0.25">
      <c r="A67" s="5" t="s">
        <v>112</v>
      </c>
      <c r="B67" s="2" t="s">
        <v>113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0">
        <v>42893.3</v>
      </c>
    </row>
    <row r="68" spans="1:8" x14ac:dyDescent="0.25">
      <c r="A68" s="5" t="s">
        <v>114</v>
      </c>
      <c r="B68" s="2" t="s">
        <v>115</v>
      </c>
      <c r="C68" s="13">
        <v>0</v>
      </c>
      <c r="D68" s="13">
        <v>0</v>
      </c>
      <c r="E68" s="13">
        <v>25758.799999999814</v>
      </c>
      <c r="F68" s="13">
        <v>-620107.19999999995</v>
      </c>
      <c r="G68" s="13">
        <v>-1016897.8</v>
      </c>
      <c r="H68" s="10">
        <v>2906988.8</v>
      </c>
    </row>
    <row r="69" spans="1:8" x14ac:dyDescent="0.25">
      <c r="A69" s="5" t="s">
        <v>116</v>
      </c>
      <c r="B69" s="2" t="s">
        <v>117</v>
      </c>
      <c r="C69" s="13">
        <v>0</v>
      </c>
      <c r="D69" s="13">
        <v>0</v>
      </c>
      <c r="E69" s="13">
        <v>-883284.5</v>
      </c>
      <c r="F69" s="13">
        <v>-1853054.4000000004</v>
      </c>
      <c r="G69" s="13">
        <v>-449871.29999999888</v>
      </c>
      <c r="H69" s="10">
        <v>8950136.5999999996</v>
      </c>
    </row>
    <row r="70" spans="1:8" x14ac:dyDescent="0.25">
      <c r="A70" s="5" t="s">
        <v>118</v>
      </c>
      <c r="B70" s="2" t="s">
        <v>119</v>
      </c>
      <c r="C70" s="13">
        <v>0</v>
      </c>
      <c r="D70" s="13">
        <v>0</v>
      </c>
      <c r="E70" s="13">
        <v>-416815.59999999963</v>
      </c>
      <c r="F70" s="13">
        <v>-575341.70000000019</v>
      </c>
      <c r="G70" s="13">
        <v>-406156.5</v>
      </c>
      <c r="H70" s="10">
        <v>4987293</v>
      </c>
    </row>
    <row r="71" spans="1:8" x14ac:dyDescent="0.25">
      <c r="A71" s="5" t="s">
        <v>120</v>
      </c>
      <c r="B71" s="2" t="s">
        <v>121</v>
      </c>
      <c r="C71" s="13">
        <v>0</v>
      </c>
      <c r="D71" s="13">
        <v>0</v>
      </c>
      <c r="E71" s="13">
        <v>-697015.7</v>
      </c>
      <c r="F71" s="13">
        <v>-1250409.6000000001</v>
      </c>
      <c r="G71" s="13">
        <v>4893</v>
      </c>
      <c r="H71" s="10">
        <v>3558315.6</v>
      </c>
    </row>
    <row r="72" spans="1:8" x14ac:dyDescent="0.25">
      <c r="A72" s="5" t="s">
        <v>122</v>
      </c>
      <c r="B72" s="2" t="s">
        <v>123</v>
      </c>
      <c r="C72" s="13">
        <v>0</v>
      </c>
      <c r="D72" s="13">
        <v>0</v>
      </c>
      <c r="E72" s="13">
        <v>231917</v>
      </c>
      <c r="F72" s="13">
        <v>360</v>
      </c>
      <c r="G72" s="13">
        <v>-34803.299999999988</v>
      </c>
      <c r="H72" s="10">
        <v>245081.1</v>
      </c>
    </row>
    <row r="73" spans="1:8" x14ac:dyDescent="0.25">
      <c r="A73" s="5" t="s">
        <v>124</v>
      </c>
      <c r="B73" s="2" t="s">
        <v>125</v>
      </c>
      <c r="C73" s="13">
        <v>0</v>
      </c>
      <c r="D73" s="13">
        <v>0</v>
      </c>
      <c r="E73" s="13">
        <v>-1370.1999999999971</v>
      </c>
      <c r="F73" s="13">
        <v>-27663</v>
      </c>
      <c r="G73" s="13">
        <v>-13804.499999999985</v>
      </c>
      <c r="H73" s="10">
        <v>159446.9</v>
      </c>
    </row>
    <row r="74" spans="1:8" x14ac:dyDescent="0.25">
      <c r="A74" s="5" t="s">
        <v>126</v>
      </c>
      <c r="B74" s="2" t="s">
        <v>127</v>
      </c>
      <c r="C74" s="13">
        <v>0</v>
      </c>
      <c r="D74" s="13">
        <v>0</v>
      </c>
      <c r="E74" s="13">
        <v>81275</v>
      </c>
      <c r="F74" s="13">
        <v>-22061</v>
      </c>
      <c r="G74" s="13">
        <v>-12313.700000000012</v>
      </c>
      <c r="H74" s="10">
        <v>313006.59999999998</v>
      </c>
    </row>
    <row r="75" spans="1:8" x14ac:dyDescent="0.25">
      <c r="A75" s="5" t="s">
        <v>128</v>
      </c>
      <c r="B75" s="2" t="s">
        <v>129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0">
        <v>54859.199999999997</v>
      </c>
    </row>
    <row r="76" spans="1:8" x14ac:dyDescent="0.25">
      <c r="A76" s="5" t="s">
        <v>130</v>
      </c>
      <c r="B76" s="2" t="s">
        <v>131</v>
      </c>
      <c r="C76" s="13">
        <v>0</v>
      </c>
      <c r="D76" s="13">
        <v>0</v>
      </c>
      <c r="E76" s="13">
        <v>81275</v>
      </c>
      <c r="F76" s="13">
        <v>-9101.8999999999942</v>
      </c>
      <c r="G76" s="13">
        <v>-114.5</v>
      </c>
      <c r="H76" s="10">
        <v>109577.9</v>
      </c>
    </row>
    <row r="77" spans="1:8" x14ac:dyDescent="0.25">
      <c r="A77" s="5" t="s">
        <v>132</v>
      </c>
      <c r="B77" s="2" t="s">
        <v>133</v>
      </c>
      <c r="C77" s="13">
        <v>0</v>
      </c>
      <c r="D77" s="13">
        <v>0</v>
      </c>
      <c r="E77" s="13">
        <v>0</v>
      </c>
      <c r="F77" s="13">
        <v>-12959.100000000006</v>
      </c>
      <c r="G77" s="13">
        <v>-12199.200000000012</v>
      </c>
      <c r="H77" s="10">
        <v>148569.5</v>
      </c>
    </row>
    <row r="78" spans="1:8" x14ac:dyDescent="0.25">
      <c r="A78" s="5" t="s">
        <v>134</v>
      </c>
      <c r="B78" s="2" t="s">
        <v>135</v>
      </c>
      <c r="C78" s="13">
        <v>0</v>
      </c>
      <c r="D78" s="13">
        <v>0</v>
      </c>
      <c r="E78" s="13">
        <v>-468316.5</v>
      </c>
      <c r="F78" s="13">
        <v>-2251252.799999997</v>
      </c>
      <c r="G78" s="13">
        <v>442126</v>
      </c>
      <c r="H78" s="10">
        <v>35560668.299999997</v>
      </c>
    </row>
    <row r="79" spans="1:8" x14ac:dyDescent="0.25">
      <c r="A79" s="5" t="s">
        <v>136</v>
      </c>
      <c r="B79" s="2" t="s">
        <v>137</v>
      </c>
      <c r="C79" s="13">
        <v>0</v>
      </c>
      <c r="D79" s="13">
        <v>0</v>
      </c>
      <c r="E79" s="13">
        <v>-1212819.9000000004</v>
      </c>
      <c r="F79" s="13">
        <v>-915729.69999999925</v>
      </c>
      <c r="G79" s="13">
        <v>-323953.09999999963</v>
      </c>
      <c r="H79" s="10">
        <v>9505712.3000000007</v>
      </c>
    </row>
    <row r="80" spans="1:8" x14ac:dyDescent="0.25">
      <c r="A80" s="5" t="s">
        <v>138</v>
      </c>
      <c r="B80" s="2" t="s">
        <v>139</v>
      </c>
      <c r="C80" s="13">
        <v>0</v>
      </c>
      <c r="D80" s="13">
        <v>0</v>
      </c>
      <c r="E80" s="13">
        <v>744760.69999999925</v>
      </c>
      <c r="F80" s="13">
        <v>-1155295.6999999993</v>
      </c>
      <c r="G80" s="13">
        <v>531379.80000000075</v>
      </c>
      <c r="H80" s="10">
        <v>18762492.199999999</v>
      </c>
    </row>
    <row r="81" spans="1:8" x14ac:dyDescent="0.25">
      <c r="A81" s="5" t="s">
        <v>140</v>
      </c>
      <c r="B81" s="2" t="s">
        <v>141</v>
      </c>
      <c r="C81" s="13">
        <v>0</v>
      </c>
      <c r="D81" s="13">
        <v>0</v>
      </c>
      <c r="E81" s="13">
        <v>0</v>
      </c>
      <c r="F81" s="13">
        <v>-209329.59999999963</v>
      </c>
      <c r="G81" s="13">
        <v>287441.90000000037</v>
      </c>
      <c r="H81" s="10">
        <v>5501125.0999999996</v>
      </c>
    </row>
    <row r="82" spans="1:8" x14ac:dyDescent="0.25">
      <c r="A82" s="5" t="s">
        <v>142</v>
      </c>
      <c r="B82" s="2" t="s">
        <v>143</v>
      </c>
      <c r="C82" s="13">
        <v>0</v>
      </c>
      <c r="D82" s="13">
        <v>0</v>
      </c>
      <c r="E82" s="13">
        <v>0</v>
      </c>
      <c r="F82" s="13">
        <v>50252.200000000012</v>
      </c>
      <c r="G82" s="13">
        <v>12011.600000000006</v>
      </c>
      <c r="H82" s="10">
        <v>177477</v>
      </c>
    </row>
    <row r="83" spans="1:8" x14ac:dyDescent="0.25">
      <c r="A83" s="5" t="s">
        <v>144</v>
      </c>
      <c r="B83" s="2" t="s">
        <v>145</v>
      </c>
      <c r="C83" s="13">
        <v>0</v>
      </c>
      <c r="D83" s="13">
        <v>0</v>
      </c>
      <c r="E83" s="13">
        <v>0</v>
      </c>
      <c r="F83" s="13">
        <v>7717.7000000000116</v>
      </c>
      <c r="G83" s="13">
        <v>0</v>
      </c>
      <c r="H83" s="10">
        <v>157021.9</v>
      </c>
    </row>
    <row r="84" spans="1:8" x14ac:dyDescent="0.25">
      <c r="A84" s="5" t="s">
        <v>146</v>
      </c>
      <c r="B84" s="2" t="s">
        <v>147</v>
      </c>
      <c r="C84" s="13">
        <v>0</v>
      </c>
      <c r="D84" s="13">
        <v>0</v>
      </c>
      <c r="E84" s="13">
        <v>0</v>
      </c>
      <c r="F84" s="13">
        <v>-42917.900000000023</v>
      </c>
      <c r="G84" s="13">
        <v>-1124</v>
      </c>
      <c r="H84" s="10">
        <v>1009966.5</v>
      </c>
    </row>
    <row r="85" spans="1:8" x14ac:dyDescent="0.25">
      <c r="A85" s="5" t="s">
        <v>148</v>
      </c>
      <c r="B85" s="2" t="s">
        <v>149</v>
      </c>
      <c r="C85" s="13">
        <v>0</v>
      </c>
      <c r="D85" s="13">
        <v>0</v>
      </c>
      <c r="E85" s="13">
        <v>0</v>
      </c>
      <c r="F85" s="13">
        <v>25</v>
      </c>
      <c r="G85" s="13">
        <v>0</v>
      </c>
      <c r="H85" s="10">
        <v>1305.5999999999999</v>
      </c>
    </row>
    <row r="86" spans="1:8" x14ac:dyDescent="0.25">
      <c r="A86" s="5" t="s">
        <v>150</v>
      </c>
      <c r="B86" s="2" t="s">
        <v>151</v>
      </c>
      <c r="C86" s="13">
        <v>0</v>
      </c>
      <c r="D86" s="13">
        <v>0</v>
      </c>
      <c r="E86" s="13">
        <v>-257.30000000004657</v>
      </c>
      <c r="F86" s="13">
        <v>14025.200000000012</v>
      </c>
      <c r="G86" s="13">
        <v>-63630.200000000012</v>
      </c>
      <c r="H86" s="10">
        <v>445567.8</v>
      </c>
    </row>
    <row r="87" spans="1:8" x14ac:dyDescent="0.25">
      <c r="A87" s="5" t="s">
        <v>152</v>
      </c>
      <c r="B87" s="2" t="s">
        <v>153</v>
      </c>
      <c r="C87" s="13">
        <v>0</v>
      </c>
      <c r="D87" s="13">
        <v>0</v>
      </c>
      <c r="E87" s="13">
        <v>46075.399999999907</v>
      </c>
      <c r="F87" s="13">
        <v>-1151318.8999999999</v>
      </c>
      <c r="G87" s="13">
        <v>-21823.200000000186</v>
      </c>
      <c r="H87" s="10">
        <v>3947214.6</v>
      </c>
    </row>
    <row r="88" spans="1:8" x14ac:dyDescent="0.25">
      <c r="A88" s="5" t="s">
        <v>154</v>
      </c>
      <c r="B88" s="2" t="s">
        <v>155</v>
      </c>
      <c r="C88" s="13">
        <v>0</v>
      </c>
      <c r="D88" s="13">
        <v>0</v>
      </c>
      <c r="E88" s="13">
        <v>46075.400000000373</v>
      </c>
      <c r="F88" s="13">
        <v>-1141883.9000000004</v>
      </c>
      <c r="G88" s="13">
        <v>-12820.599999999627</v>
      </c>
      <c r="H88" s="10">
        <v>3845381</v>
      </c>
    </row>
    <row r="89" spans="1:8" x14ac:dyDescent="0.25">
      <c r="A89" s="5" t="s">
        <v>156</v>
      </c>
      <c r="B89" s="2" t="s">
        <v>157</v>
      </c>
      <c r="C89" s="13">
        <v>0</v>
      </c>
      <c r="D89" s="13">
        <v>0</v>
      </c>
      <c r="E89" s="13">
        <v>0</v>
      </c>
      <c r="F89" s="13">
        <v>-5300</v>
      </c>
      <c r="G89" s="13">
        <v>0</v>
      </c>
      <c r="H89" s="10">
        <v>49538.3</v>
      </c>
    </row>
    <row r="90" spans="1:8" x14ac:dyDescent="0.25">
      <c r="A90" s="5" t="s">
        <v>158</v>
      </c>
      <c r="B90" s="2" t="s">
        <v>159</v>
      </c>
      <c r="C90" s="13">
        <v>0</v>
      </c>
      <c r="D90" s="13">
        <v>0</v>
      </c>
      <c r="E90" s="13">
        <v>0</v>
      </c>
      <c r="F90" s="13">
        <v>-4135</v>
      </c>
      <c r="G90" s="13">
        <v>-9002.5</v>
      </c>
      <c r="H90" s="10">
        <v>52295.3</v>
      </c>
    </row>
    <row r="91" spans="1:8" x14ac:dyDescent="0.25">
      <c r="A91" s="5" t="s">
        <v>160</v>
      </c>
      <c r="B91" s="2" t="s">
        <v>161</v>
      </c>
      <c r="C91" s="13">
        <v>0</v>
      </c>
      <c r="D91" s="13">
        <v>0</v>
      </c>
      <c r="E91" s="13">
        <v>-1225909.1000000015</v>
      </c>
      <c r="F91" s="13">
        <v>-1380827.8999999985</v>
      </c>
      <c r="G91" s="13">
        <v>92646.800000000745</v>
      </c>
      <c r="H91" s="10">
        <v>32954585.199999999</v>
      </c>
    </row>
    <row r="92" spans="1:8" x14ac:dyDescent="0.25">
      <c r="A92" s="5" t="s">
        <v>162</v>
      </c>
      <c r="B92" s="2" t="s">
        <v>163</v>
      </c>
      <c r="C92" s="13">
        <v>0</v>
      </c>
      <c r="D92" s="13">
        <v>0</v>
      </c>
      <c r="E92" s="13">
        <v>-1908642.7000000002</v>
      </c>
      <c r="F92" s="13">
        <v>-1505344.5999999996</v>
      </c>
      <c r="G92" s="13">
        <v>-73236.199999999255</v>
      </c>
      <c r="H92" s="10">
        <v>9437531</v>
      </c>
    </row>
    <row r="93" spans="1:8" x14ac:dyDescent="0.25">
      <c r="A93" s="5" t="s">
        <v>164</v>
      </c>
      <c r="B93" s="2" t="s">
        <v>165</v>
      </c>
      <c r="C93" s="13">
        <v>0</v>
      </c>
      <c r="D93" s="13">
        <v>0</v>
      </c>
      <c r="E93" s="13">
        <v>5085</v>
      </c>
      <c r="F93" s="13">
        <v>-62724.600000000006</v>
      </c>
      <c r="G93" s="13">
        <v>300</v>
      </c>
      <c r="H93" s="10">
        <v>160923.6</v>
      </c>
    </row>
    <row r="94" spans="1:8" x14ac:dyDescent="0.25">
      <c r="A94" s="5" t="s">
        <v>166</v>
      </c>
      <c r="B94" s="2" t="s">
        <v>1</v>
      </c>
      <c r="C94" s="13">
        <v>0</v>
      </c>
      <c r="D94" s="13">
        <v>0</v>
      </c>
      <c r="E94" s="13">
        <v>0</v>
      </c>
      <c r="F94" s="13">
        <v>-541</v>
      </c>
      <c r="G94" s="13">
        <v>0</v>
      </c>
      <c r="H94" s="10">
        <v>541</v>
      </c>
    </row>
    <row r="95" spans="1:8" x14ac:dyDescent="0.25">
      <c r="A95" s="5" t="s">
        <v>167</v>
      </c>
      <c r="B95" s="2" t="s">
        <v>168</v>
      </c>
      <c r="C95" s="13">
        <v>0</v>
      </c>
      <c r="D95" s="13">
        <v>0</v>
      </c>
      <c r="E95" s="13">
        <v>0</v>
      </c>
      <c r="F95" s="13">
        <v>-18400</v>
      </c>
      <c r="G95" s="13">
        <v>-500</v>
      </c>
      <c r="H95" s="10">
        <v>599596.69999999995</v>
      </c>
    </row>
    <row r="96" spans="1:8" x14ac:dyDescent="0.25">
      <c r="A96" s="5" t="s">
        <v>169</v>
      </c>
      <c r="B96" s="2" t="s">
        <v>170</v>
      </c>
      <c r="C96" s="13">
        <v>0</v>
      </c>
      <c r="D96" s="13">
        <v>0</v>
      </c>
      <c r="E96" s="13">
        <v>0</v>
      </c>
      <c r="F96" s="13">
        <v>-4450</v>
      </c>
      <c r="G96" s="13">
        <v>0</v>
      </c>
      <c r="H96" s="10">
        <v>462529.4</v>
      </c>
    </row>
    <row r="97" spans="1:8" x14ac:dyDescent="0.25">
      <c r="A97" s="5" t="s">
        <v>171</v>
      </c>
      <c r="B97" s="2" t="s">
        <v>172</v>
      </c>
      <c r="C97" s="13">
        <v>0</v>
      </c>
      <c r="D97" s="13">
        <v>0</v>
      </c>
      <c r="E97" s="13">
        <v>0</v>
      </c>
      <c r="F97" s="13">
        <v>-300</v>
      </c>
      <c r="G97" s="13">
        <v>0</v>
      </c>
      <c r="H97" s="10">
        <v>44322.9</v>
      </c>
    </row>
    <row r="98" spans="1:8" x14ac:dyDescent="0.25">
      <c r="A98" s="5" t="s">
        <v>173</v>
      </c>
      <c r="B98" s="2" t="s">
        <v>174</v>
      </c>
      <c r="C98" s="13">
        <v>0</v>
      </c>
      <c r="D98" s="13">
        <v>0</v>
      </c>
      <c r="E98" s="13">
        <v>677648.60000000149</v>
      </c>
      <c r="F98" s="13">
        <v>210932.19999999925</v>
      </c>
      <c r="G98" s="13">
        <v>166083.10000000149</v>
      </c>
      <c r="H98" s="10">
        <v>22249140.600000001</v>
      </c>
    </row>
    <row r="99" spans="1:8" x14ac:dyDescent="0.25">
      <c r="A99" s="5" t="s">
        <v>175</v>
      </c>
      <c r="B99" s="2" t="s">
        <v>176</v>
      </c>
      <c r="C99" s="13">
        <v>0</v>
      </c>
      <c r="D99" s="13">
        <v>0</v>
      </c>
      <c r="E99" s="13">
        <v>-625782.70000000298</v>
      </c>
      <c r="F99" s="13">
        <v>-851948.59999999776</v>
      </c>
      <c r="G99" s="13">
        <v>95279</v>
      </c>
      <c r="H99" s="10">
        <v>23290965.399999999</v>
      </c>
    </row>
    <row r="100" spans="1:8" x14ac:dyDescent="0.25">
      <c r="A100" s="5" t="s">
        <v>177</v>
      </c>
      <c r="B100" s="2" t="s">
        <v>178</v>
      </c>
      <c r="C100" s="13">
        <v>0</v>
      </c>
      <c r="D100" s="13">
        <v>0</v>
      </c>
      <c r="E100" s="13">
        <v>0</v>
      </c>
      <c r="F100" s="13">
        <v>0</v>
      </c>
      <c r="G100" s="13">
        <v>5274.3000000000466</v>
      </c>
      <c r="H100" s="10">
        <v>427463.9</v>
      </c>
    </row>
    <row r="101" spans="1:8" x14ac:dyDescent="0.25">
      <c r="A101" s="5" t="s">
        <v>179</v>
      </c>
      <c r="B101" s="2" t="s">
        <v>180</v>
      </c>
      <c r="C101" s="13">
        <v>0</v>
      </c>
      <c r="D101" s="13">
        <v>0</v>
      </c>
      <c r="E101" s="13">
        <v>43559.399999999907</v>
      </c>
      <c r="F101" s="13">
        <v>-174725.89999999991</v>
      </c>
      <c r="G101" s="13">
        <v>-20549.800000000279</v>
      </c>
      <c r="H101" s="10">
        <v>2565956.9</v>
      </c>
    </row>
    <row r="102" spans="1:8" x14ac:dyDescent="0.25">
      <c r="A102" s="5" t="s">
        <v>181</v>
      </c>
      <c r="B102" s="2" t="s">
        <v>182</v>
      </c>
      <c r="C102" s="13">
        <v>0</v>
      </c>
      <c r="D102" s="13">
        <v>0</v>
      </c>
      <c r="E102" s="13">
        <v>-669342</v>
      </c>
      <c r="F102" s="13">
        <v>-790036.20000000112</v>
      </c>
      <c r="G102" s="13">
        <v>-188575.19999999925</v>
      </c>
      <c r="H102" s="10">
        <v>17335174.5</v>
      </c>
    </row>
    <row r="103" spans="1:8" x14ac:dyDescent="0.25">
      <c r="A103" s="5" t="s">
        <v>183</v>
      </c>
      <c r="B103" s="2" t="s">
        <v>184</v>
      </c>
      <c r="C103" s="13">
        <v>0</v>
      </c>
      <c r="D103" s="13">
        <v>0</v>
      </c>
      <c r="E103" s="13">
        <v>0</v>
      </c>
      <c r="F103" s="13">
        <v>131596.40000000037</v>
      </c>
      <c r="G103" s="13">
        <v>318468.69999999972</v>
      </c>
      <c r="H103" s="10">
        <v>2729763.4</v>
      </c>
    </row>
    <row r="104" spans="1:8" x14ac:dyDescent="0.25">
      <c r="A104" s="5" t="s">
        <v>185</v>
      </c>
      <c r="B104" s="2" t="s">
        <v>186</v>
      </c>
      <c r="C104" s="13">
        <v>0</v>
      </c>
      <c r="D104" s="13">
        <v>0</v>
      </c>
      <c r="E104" s="13">
        <v>0</v>
      </c>
      <c r="F104" s="13">
        <v>-18783</v>
      </c>
      <c r="G104" s="13">
        <v>-19339</v>
      </c>
      <c r="H104" s="10">
        <v>232606.6</v>
      </c>
    </row>
    <row r="105" spans="1:8" x14ac:dyDescent="0.25">
      <c r="A105" s="5" t="s">
        <v>187</v>
      </c>
      <c r="B105" s="2" t="s">
        <v>188</v>
      </c>
      <c r="C105" s="13">
        <v>0</v>
      </c>
      <c r="D105" s="13">
        <v>0</v>
      </c>
      <c r="E105" s="13">
        <v>105337.20000000007</v>
      </c>
      <c r="F105" s="13">
        <v>-833718.90000000014</v>
      </c>
      <c r="G105" s="13">
        <v>-27345.299999999814</v>
      </c>
      <c r="H105" s="10">
        <v>1790293.9</v>
      </c>
    </row>
    <row r="106" spans="1:8" x14ac:dyDescent="0.25">
      <c r="A106" s="5" t="s">
        <v>189</v>
      </c>
      <c r="B106" s="2" t="s">
        <v>190</v>
      </c>
      <c r="C106" s="13">
        <v>0</v>
      </c>
      <c r="D106" s="13">
        <v>0</v>
      </c>
      <c r="E106" s="13">
        <v>301246.5</v>
      </c>
      <c r="F106" s="13">
        <v>-337422.7</v>
      </c>
      <c r="G106" s="13">
        <v>-69059.999999999942</v>
      </c>
      <c r="H106" s="10">
        <v>552540</v>
      </c>
    </row>
    <row r="107" spans="1:8" x14ac:dyDescent="0.25">
      <c r="A107" s="5" t="s">
        <v>191</v>
      </c>
      <c r="B107" s="2" t="s">
        <v>192</v>
      </c>
      <c r="C107" s="13">
        <v>0</v>
      </c>
      <c r="D107" s="13">
        <v>0</v>
      </c>
      <c r="E107" s="13">
        <v>-195909.3</v>
      </c>
      <c r="F107" s="13">
        <v>-262058.2</v>
      </c>
      <c r="G107" s="13">
        <v>39000</v>
      </c>
      <c r="H107" s="10">
        <v>667290.4</v>
      </c>
    </row>
    <row r="108" spans="1:8" x14ac:dyDescent="0.25">
      <c r="A108" s="5" t="s">
        <v>193</v>
      </c>
      <c r="B108" s="2" t="s">
        <v>194</v>
      </c>
      <c r="C108" s="13">
        <v>0</v>
      </c>
      <c r="D108" s="13">
        <v>0</v>
      </c>
      <c r="E108" s="13">
        <v>0</v>
      </c>
      <c r="F108" s="13">
        <v>-230823.5</v>
      </c>
      <c r="G108" s="13">
        <v>5864.5</v>
      </c>
      <c r="H108" s="10">
        <v>532314</v>
      </c>
    </row>
    <row r="109" spans="1:8" x14ac:dyDescent="0.25">
      <c r="A109" s="5" t="s">
        <v>195</v>
      </c>
      <c r="B109" s="2" t="s">
        <v>196</v>
      </c>
      <c r="C109" s="13">
        <v>0</v>
      </c>
      <c r="D109" s="13">
        <v>0</v>
      </c>
      <c r="E109" s="13">
        <v>0</v>
      </c>
      <c r="F109" s="13">
        <v>-3414.5999999999985</v>
      </c>
      <c r="G109" s="13">
        <v>-3149.8000000000029</v>
      </c>
      <c r="H109" s="10">
        <v>38149.5</v>
      </c>
    </row>
    <row r="110" spans="1:8" x14ac:dyDescent="0.25">
      <c r="A110" s="5" t="s">
        <v>197</v>
      </c>
      <c r="B110" s="2" t="s">
        <v>198</v>
      </c>
      <c r="C110" s="13">
        <v>0</v>
      </c>
      <c r="D110" s="13">
        <v>0</v>
      </c>
      <c r="E110" s="13">
        <v>16950</v>
      </c>
      <c r="F110" s="13">
        <v>-148786.5</v>
      </c>
      <c r="G110" s="13">
        <v>-1721</v>
      </c>
      <c r="H110" s="10">
        <v>1186897.2</v>
      </c>
    </row>
    <row r="111" spans="1:8" x14ac:dyDescent="0.25">
      <c r="A111" s="5" t="s">
        <v>199</v>
      </c>
      <c r="B111" s="2" t="s">
        <v>200</v>
      </c>
      <c r="C111" s="13">
        <v>0</v>
      </c>
      <c r="D111" s="13">
        <v>0</v>
      </c>
      <c r="E111" s="13">
        <v>0</v>
      </c>
      <c r="F111" s="13">
        <v>-140700.00000000006</v>
      </c>
      <c r="G111" s="13">
        <v>0</v>
      </c>
      <c r="H111" s="10">
        <v>685069.8</v>
      </c>
    </row>
    <row r="112" spans="1:8" x14ac:dyDescent="0.25">
      <c r="A112" s="5" t="s">
        <v>201</v>
      </c>
      <c r="B112" s="2" t="s">
        <v>202</v>
      </c>
      <c r="C112" s="13">
        <v>0</v>
      </c>
      <c r="D112" s="13">
        <v>0</v>
      </c>
      <c r="E112" s="13">
        <v>0</v>
      </c>
      <c r="F112" s="13">
        <v>-4809</v>
      </c>
      <c r="G112" s="13">
        <v>150</v>
      </c>
      <c r="H112" s="10">
        <v>449632.9</v>
      </c>
    </row>
    <row r="113" spans="1:8" x14ac:dyDescent="0.25">
      <c r="A113" s="5" t="s">
        <v>203</v>
      </c>
      <c r="B113" s="2" t="s">
        <v>204</v>
      </c>
      <c r="C113" s="13">
        <v>0</v>
      </c>
      <c r="D113" s="13">
        <v>0</v>
      </c>
      <c r="E113" s="13">
        <v>16950</v>
      </c>
      <c r="F113" s="13">
        <v>-3277.5</v>
      </c>
      <c r="G113" s="13">
        <v>-1871</v>
      </c>
      <c r="H113" s="10">
        <v>52194.5</v>
      </c>
    </row>
    <row r="114" spans="1:8" x14ac:dyDescent="0.25">
      <c r="A114" s="5" t="s">
        <v>205</v>
      </c>
      <c r="B114" s="2" t="s">
        <v>206</v>
      </c>
      <c r="C114" s="13">
        <v>0</v>
      </c>
      <c r="D114" s="13">
        <v>0</v>
      </c>
      <c r="E114" s="13">
        <v>0</v>
      </c>
      <c r="F114" s="13">
        <v>0</v>
      </c>
      <c r="G114" s="13">
        <v>275000</v>
      </c>
      <c r="H114" s="10">
        <v>1039000</v>
      </c>
    </row>
    <row r="115" spans="1:8" x14ac:dyDescent="0.25">
      <c r="A115" s="5" t="s">
        <v>207</v>
      </c>
      <c r="B115" s="2" t="s">
        <v>206</v>
      </c>
      <c r="C115" s="13">
        <v>0</v>
      </c>
      <c r="D115" s="13">
        <v>0</v>
      </c>
      <c r="E115" s="13">
        <v>0</v>
      </c>
      <c r="F115" s="13">
        <v>0</v>
      </c>
      <c r="G115" s="13">
        <v>275000</v>
      </c>
      <c r="H115" s="10">
        <v>1039000</v>
      </c>
    </row>
    <row r="116" spans="1:8" ht="31.5" x14ac:dyDescent="0.25">
      <c r="A116" s="5" t="s">
        <v>208</v>
      </c>
      <c r="B116" s="2" t="s">
        <v>209</v>
      </c>
      <c r="C116" s="13">
        <v>0</v>
      </c>
      <c r="D116" s="13">
        <v>0</v>
      </c>
      <c r="E116" s="13">
        <v>34000</v>
      </c>
      <c r="F116" s="13">
        <v>19736.900000000373</v>
      </c>
      <c r="G116" s="13">
        <v>-6099.8000000007451</v>
      </c>
      <c r="H116" s="10">
        <v>7777601.9000000004</v>
      </c>
    </row>
    <row r="117" spans="1:8" ht="31.5" x14ac:dyDescent="0.25">
      <c r="A117" s="5" t="s">
        <v>210</v>
      </c>
      <c r="B117" s="2" t="s">
        <v>211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0">
        <v>1734792</v>
      </c>
    </row>
    <row r="118" spans="1:8" x14ac:dyDescent="0.25">
      <c r="A118" s="5" t="s">
        <v>212</v>
      </c>
      <c r="B118" s="2" t="s">
        <v>213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0">
        <v>4177220</v>
      </c>
    </row>
    <row r="119" spans="1:8" x14ac:dyDescent="0.25">
      <c r="A119" s="5" t="s">
        <v>214</v>
      </c>
      <c r="B119" s="2" t="s">
        <v>215</v>
      </c>
      <c r="C119" s="13">
        <v>0</v>
      </c>
      <c r="D119" s="13">
        <v>0</v>
      </c>
      <c r="E119" s="13">
        <v>34000</v>
      </c>
      <c r="F119" s="13">
        <v>19736.899999999907</v>
      </c>
      <c r="G119" s="13">
        <v>-6099.7999999998137</v>
      </c>
      <c r="H119" s="10">
        <v>1865589.9</v>
      </c>
    </row>
    <row r="120" spans="1:8" s="9" customFormat="1" ht="18.75" x14ac:dyDescent="0.3">
      <c r="A120" s="7" t="s">
        <v>217</v>
      </c>
      <c r="B120" s="8" t="s">
        <v>216</v>
      </c>
      <c r="C120" s="14">
        <v>0</v>
      </c>
      <c r="D120" s="14">
        <v>0</v>
      </c>
      <c r="E120" s="14">
        <v>-3373274.5</v>
      </c>
      <c r="F120" s="14">
        <v>-11861548.099999994</v>
      </c>
      <c r="G120" s="14">
        <v>2466055.8000000119</v>
      </c>
      <c r="H120" s="12">
        <v>151872045.59999999</v>
      </c>
    </row>
  </sheetData>
  <mergeCells count="2">
    <mergeCell ref="A1:H1"/>
    <mergeCell ref="A2:C2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Zeros="0" tabSelected="1" view="pageBreakPreview" zoomScale="85" zoomScaleNormal="85" zoomScaleSheetLayoutView="85" workbookViewId="0">
      <pane xSplit="1" ySplit="5" topLeftCell="B81" activePane="bottomRight" state="frozen"/>
      <selection pane="topRight" activeCell="B1" sqref="B1"/>
      <selection pane="bottomLeft" activeCell="A4" sqref="A4"/>
      <selection pane="bottomRight" activeCell="G91" sqref="G91"/>
    </sheetView>
  </sheetViews>
  <sheetFormatPr defaultRowHeight="12.75" x14ac:dyDescent="0.25"/>
  <cols>
    <col min="1" max="1" width="41" style="67" customWidth="1"/>
    <col min="2" max="2" width="17.625" style="68" customWidth="1"/>
    <col min="3" max="3" width="14.375" style="69" customWidth="1"/>
    <col min="4" max="4" width="14.375" style="75" hidden="1" customWidth="1"/>
    <col min="5" max="5" width="14.375" style="69" hidden="1" customWidth="1"/>
    <col min="6" max="6" width="14.375" style="75" hidden="1" customWidth="1"/>
    <col min="7" max="7" width="14.375" style="69" customWidth="1"/>
    <col min="8" max="8" width="14.375" style="75" hidden="1" customWidth="1"/>
    <col min="9" max="9" width="14.375" style="69" customWidth="1"/>
    <col min="10" max="10" width="14.375" style="75" hidden="1" customWidth="1"/>
    <col min="11" max="11" width="14.375" style="69" customWidth="1"/>
    <col min="12" max="12" width="14.375" style="75" hidden="1" customWidth="1"/>
    <col min="13" max="14" width="14.375" style="69" customWidth="1"/>
    <col min="15" max="15" width="13.75" style="40" customWidth="1"/>
    <col min="16" max="16" width="17.25" style="40" customWidth="1"/>
    <col min="17" max="16384" width="9" style="40"/>
  </cols>
  <sheetData>
    <row r="1" spans="1:16" x14ac:dyDescent="0.25">
      <c r="A1" s="94" t="s">
        <v>354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6" x14ac:dyDescent="0.25">
      <c r="A2" s="94" t="s">
        <v>355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6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6" s="51" customFormat="1" x14ac:dyDescent="0.25">
      <c r="A4" s="93"/>
      <c r="B4" s="93"/>
      <c r="C4" s="93"/>
      <c r="D4" s="93"/>
      <c r="E4" s="93"/>
      <c r="F4" s="76"/>
      <c r="G4" s="49"/>
      <c r="H4" s="77"/>
      <c r="I4" s="50"/>
      <c r="J4" s="77"/>
      <c r="K4" s="50"/>
      <c r="L4" s="77"/>
      <c r="M4" s="50"/>
      <c r="N4" s="90" t="s">
        <v>352</v>
      </c>
    </row>
    <row r="5" spans="1:16" s="42" customFormat="1" ht="82.5" customHeight="1" x14ac:dyDescent="0.25">
      <c r="A5" s="52" t="s">
        <v>287</v>
      </c>
      <c r="B5" s="53" t="s">
        <v>288</v>
      </c>
      <c r="C5" s="54" t="s">
        <v>338</v>
      </c>
      <c r="D5" s="73" t="s">
        <v>349</v>
      </c>
      <c r="E5" s="54" t="s">
        <v>344</v>
      </c>
      <c r="F5" s="73" t="s">
        <v>349</v>
      </c>
      <c r="G5" s="54" t="s">
        <v>345</v>
      </c>
      <c r="H5" s="73" t="s">
        <v>349</v>
      </c>
      <c r="I5" s="54" t="s">
        <v>346</v>
      </c>
      <c r="J5" s="73" t="s">
        <v>349</v>
      </c>
      <c r="K5" s="54" t="s">
        <v>347</v>
      </c>
      <c r="L5" s="73" t="s">
        <v>349</v>
      </c>
      <c r="M5" s="54" t="s">
        <v>348</v>
      </c>
      <c r="N5" s="54" t="s">
        <v>353</v>
      </c>
    </row>
    <row r="6" spans="1:16" s="42" customFormat="1" x14ac:dyDescent="0.25">
      <c r="A6" s="52">
        <v>1</v>
      </c>
      <c r="B6" s="53">
        <v>2</v>
      </c>
      <c r="C6" s="114">
        <v>3</v>
      </c>
      <c r="D6" s="115"/>
      <c r="E6" s="114"/>
      <c r="F6" s="115"/>
      <c r="G6" s="114">
        <v>4</v>
      </c>
      <c r="H6" s="115"/>
      <c r="I6" s="114">
        <v>5</v>
      </c>
      <c r="J6" s="115"/>
      <c r="K6" s="114">
        <v>6</v>
      </c>
      <c r="L6" s="115"/>
      <c r="M6" s="114">
        <v>7</v>
      </c>
      <c r="N6" s="114">
        <v>8</v>
      </c>
    </row>
    <row r="7" spans="1:16" s="55" customFormat="1" x14ac:dyDescent="0.25">
      <c r="A7" s="53" t="s">
        <v>236</v>
      </c>
      <c r="B7" s="99"/>
      <c r="C7" s="70"/>
      <c r="D7" s="74"/>
      <c r="E7" s="70"/>
      <c r="F7" s="74"/>
      <c r="G7" s="70"/>
      <c r="H7" s="74"/>
      <c r="I7" s="70"/>
      <c r="J7" s="74"/>
      <c r="K7" s="70"/>
      <c r="L7" s="74"/>
      <c r="M7" s="70"/>
      <c r="N7" s="70"/>
    </row>
    <row r="8" spans="1:16" s="59" customFormat="1" ht="12" customHeight="1" x14ac:dyDescent="0.25">
      <c r="A8" s="56" t="s">
        <v>2</v>
      </c>
      <c r="B8" s="116" t="s">
        <v>295</v>
      </c>
      <c r="C8" s="124">
        <v>1432703000</v>
      </c>
      <c r="D8" s="125">
        <v>1432703000</v>
      </c>
      <c r="E8" s="70">
        <f>E11</f>
        <v>0</v>
      </c>
      <c r="F8" s="125">
        <v>1432703000</v>
      </c>
      <c r="G8" s="70">
        <f>G9</f>
        <v>0</v>
      </c>
      <c r="H8" s="125">
        <v>1432703000</v>
      </c>
      <c r="I8" s="70">
        <f>I19</f>
        <v>0</v>
      </c>
      <c r="J8" s="125">
        <v>1441042700</v>
      </c>
      <c r="K8" s="70">
        <f t="shared" ref="K8:M44" si="0">J8-H8</f>
        <v>8339700</v>
      </c>
      <c r="L8" s="125">
        <v>1348042700</v>
      </c>
      <c r="M8" s="70">
        <f t="shared" si="0"/>
        <v>-93000000</v>
      </c>
      <c r="N8" s="70">
        <f>C8+E8+G8+I8+K8+M8</f>
        <v>1348042700</v>
      </c>
      <c r="O8" s="57"/>
      <c r="P8" s="58"/>
    </row>
    <row r="9" spans="1:16" s="59" customFormat="1" x14ac:dyDescent="0.25">
      <c r="A9" s="56" t="s">
        <v>3</v>
      </c>
      <c r="B9" s="116" t="s">
        <v>296</v>
      </c>
      <c r="C9" s="124">
        <v>705838000</v>
      </c>
      <c r="D9" s="125">
        <v>705838000</v>
      </c>
      <c r="E9" s="70">
        <f>E11</f>
        <v>0</v>
      </c>
      <c r="F9" s="125">
        <v>705838000</v>
      </c>
      <c r="G9" s="70">
        <f>G11</f>
        <v>0</v>
      </c>
      <c r="H9" s="125">
        <v>705838000</v>
      </c>
      <c r="I9" s="70"/>
      <c r="J9" s="125">
        <v>677216100</v>
      </c>
      <c r="K9" s="70">
        <f t="shared" si="0"/>
        <v>-28621900</v>
      </c>
      <c r="L9" s="125">
        <v>668968943.67999995</v>
      </c>
      <c r="M9" s="70">
        <f t="shared" si="0"/>
        <v>-8247156.3200000525</v>
      </c>
      <c r="N9" s="70">
        <f t="shared" ref="N9:N44" si="1">C9+E9+G9+I9+K9+M9</f>
        <v>668968943.67999995</v>
      </c>
      <c r="O9" s="57"/>
      <c r="P9" s="58"/>
    </row>
    <row r="10" spans="1:16" s="55" customFormat="1" hidden="1" x14ac:dyDescent="0.2">
      <c r="A10" s="60" t="s">
        <v>4</v>
      </c>
      <c r="B10" s="100"/>
      <c r="C10" s="126"/>
      <c r="D10" s="127"/>
      <c r="E10" s="71"/>
      <c r="F10" s="127"/>
      <c r="G10" s="71"/>
      <c r="H10" s="127"/>
      <c r="I10" s="71"/>
      <c r="J10" s="127"/>
      <c r="K10" s="71">
        <f t="shared" si="0"/>
        <v>0</v>
      </c>
      <c r="L10" s="127"/>
      <c r="M10" s="71">
        <f t="shared" si="0"/>
        <v>0</v>
      </c>
      <c r="N10" s="70">
        <f t="shared" si="1"/>
        <v>0</v>
      </c>
      <c r="O10" s="57"/>
      <c r="P10" s="61"/>
    </row>
    <row r="11" spans="1:16" s="55" customFormat="1" x14ac:dyDescent="0.25">
      <c r="A11" s="60" t="s">
        <v>5</v>
      </c>
      <c r="B11" s="107" t="s">
        <v>297</v>
      </c>
      <c r="C11" s="128">
        <v>705838000</v>
      </c>
      <c r="D11" s="129">
        <v>705838000</v>
      </c>
      <c r="E11" s="71">
        <f>D11-C11</f>
        <v>0</v>
      </c>
      <c r="F11" s="129">
        <v>705838000</v>
      </c>
      <c r="G11" s="71">
        <f>F11-D11</f>
        <v>0</v>
      </c>
      <c r="H11" s="129">
        <v>705838000</v>
      </c>
      <c r="I11" s="71"/>
      <c r="J11" s="129">
        <v>677216100</v>
      </c>
      <c r="K11" s="71">
        <f t="shared" si="0"/>
        <v>-28621900</v>
      </c>
      <c r="L11" s="129">
        <v>668968943.67999995</v>
      </c>
      <c r="M11" s="71">
        <f t="shared" si="0"/>
        <v>-8247156.3200000525</v>
      </c>
      <c r="N11" s="71">
        <f t="shared" si="1"/>
        <v>668968943.67999995</v>
      </c>
      <c r="O11" s="57"/>
      <c r="P11" s="61"/>
    </row>
    <row r="12" spans="1:16" s="59" customFormat="1" ht="36.75" customHeight="1" x14ac:dyDescent="0.25">
      <c r="A12" s="56" t="s">
        <v>6</v>
      </c>
      <c r="B12" s="116" t="s">
        <v>298</v>
      </c>
      <c r="C12" s="124">
        <v>4200000</v>
      </c>
      <c r="D12" s="125">
        <v>4200000</v>
      </c>
      <c r="E12" s="70"/>
      <c r="F12" s="125">
        <v>4200000</v>
      </c>
      <c r="G12" s="71">
        <f t="shared" ref="G12:I44" si="2">F12-D12</f>
        <v>0</v>
      </c>
      <c r="H12" s="125">
        <v>4200000</v>
      </c>
      <c r="I12" s="70"/>
      <c r="J12" s="125">
        <v>5070000</v>
      </c>
      <c r="K12" s="70">
        <f t="shared" si="0"/>
        <v>870000</v>
      </c>
      <c r="L12" s="125">
        <v>5266000</v>
      </c>
      <c r="M12" s="70">
        <f t="shared" si="0"/>
        <v>196000</v>
      </c>
      <c r="N12" s="70">
        <f t="shared" si="1"/>
        <v>5266000</v>
      </c>
      <c r="O12" s="57"/>
      <c r="P12" s="58"/>
    </row>
    <row r="13" spans="1:16" s="55" customFormat="1" ht="25.5" customHeight="1" x14ac:dyDescent="0.25">
      <c r="A13" s="60" t="s">
        <v>7</v>
      </c>
      <c r="B13" s="107" t="s">
        <v>322</v>
      </c>
      <c r="C13" s="128">
        <v>4200000</v>
      </c>
      <c r="D13" s="129">
        <v>4200000</v>
      </c>
      <c r="E13" s="71"/>
      <c r="F13" s="129">
        <v>4200000</v>
      </c>
      <c r="G13" s="71">
        <f t="shared" si="2"/>
        <v>0</v>
      </c>
      <c r="H13" s="129">
        <v>4200000</v>
      </c>
      <c r="I13" s="71"/>
      <c r="J13" s="129">
        <v>5070000</v>
      </c>
      <c r="K13" s="71">
        <f t="shared" si="0"/>
        <v>870000</v>
      </c>
      <c r="L13" s="129">
        <v>5266000</v>
      </c>
      <c r="M13" s="71">
        <f t="shared" si="0"/>
        <v>196000</v>
      </c>
      <c r="N13" s="71">
        <f t="shared" si="1"/>
        <v>5266000</v>
      </c>
      <c r="O13" s="88"/>
      <c r="P13" s="61"/>
    </row>
    <row r="14" spans="1:16" s="59" customFormat="1" x14ac:dyDescent="0.25">
      <c r="A14" s="56" t="s">
        <v>8</v>
      </c>
      <c r="B14" s="116" t="s">
        <v>299</v>
      </c>
      <c r="C14" s="124">
        <v>108928000</v>
      </c>
      <c r="D14" s="125">
        <v>108928000</v>
      </c>
      <c r="E14" s="70"/>
      <c r="F14" s="125">
        <v>108928000</v>
      </c>
      <c r="G14" s="71">
        <f t="shared" si="2"/>
        <v>0</v>
      </c>
      <c r="H14" s="125">
        <v>108928000</v>
      </c>
      <c r="I14" s="70"/>
      <c r="J14" s="125">
        <v>157861900</v>
      </c>
      <c r="K14" s="70">
        <f t="shared" si="0"/>
        <v>48933900</v>
      </c>
      <c r="L14" s="125">
        <v>142146200</v>
      </c>
      <c r="M14" s="70">
        <f t="shared" si="0"/>
        <v>-15715700</v>
      </c>
      <c r="N14" s="70">
        <f t="shared" si="1"/>
        <v>142146200</v>
      </c>
      <c r="O14" s="57"/>
      <c r="P14" s="58"/>
    </row>
    <row r="15" spans="1:16" s="55" customFormat="1" ht="25.5" x14ac:dyDescent="0.25">
      <c r="A15" s="60" t="s">
        <v>9</v>
      </c>
      <c r="B15" s="107" t="s">
        <v>323</v>
      </c>
      <c r="C15" s="128">
        <v>83820000</v>
      </c>
      <c r="D15" s="129">
        <v>83820000</v>
      </c>
      <c r="E15" s="71"/>
      <c r="F15" s="129">
        <v>83820000</v>
      </c>
      <c r="G15" s="71">
        <f t="shared" si="2"/>
        <v>0</v>
      </c>
      <c r="H15" s="129">
        <v>83820000</v>
      </c>
      <c r="I15" s="71"/>
      <c r="J15" s="129">
        <v>99469000</v>
      </c>
      <c r="K15" s="71">
        <f t="shared" si="0"/>
        <v>15649000</v>
      </c>
      <c r="L15" s="129">
        <v>87085000</v>
      </c>
      <c r="M15" s="71">
        <f t="shared" si="0"/>
        <v>-12384000</v>
      </c>
      <c r="N15" s="71">
        <f t="shared" si="1"/>
        <v>87085000</v>
      </c>
      <c r="O15" s="88"/>
      <c r="P15" s="61"/>
    </row>
    <row r="16" spans="1:16" s="55" customFormat="1" ht="25.5" x14ac:dyDescent="0.25">
      <c r="A16" s="60" t="s">
        <v>333</v>
      </c>
      <c r="B16" s="107" t="s">
        <v>327</v>
      </c>
      <c r="C16" s="128">
        <v>15000000</v>
      </c>
      <c r="D16" s="129">
        <v>15000000</v>
      </c>
      <c r="E16" s="71"/>
      <c r="F16" s="129">
        <v>15000000</v>
      </c>
      <c r="G16" s="71">
        <f t="shared" si="2"/>
        <v>0</v>
      </c>
      <c r="H16" s="129">
        <v>15000000</v>
      </c>
      <c r="I16" s="71"/>
      <c r="J16" s="129">
        <v>5375000</v>
      </c>
      <c r="K16" s="71">
        <f t="shared" si="0"/>
        <v>-9625000</v>
      </c>
      <c r="L16" s="129">
        <v>4650000</v>
      </c>
      <c r="M16" s="71">
        <f t="shared" si="0"/>
        <v>-725000</v>
      </c>
      <c r="N16" s="71">
        <f t="shared" si="1"/>
        <v>4650000</v>
      </c>
      <c r="O16" s="88"/>
      <c r="P16" s="61"/>
    </row>
    <row r="17" spans="1:16" s="55" customFormat="1" x14ac:dyDescent="0.25">
      <c r="A17" s="60" t="s">
        <v>10</v>
      </c>
      <c r="B17" s="107" t="s">
        <v>329</v>
      </c>
      <c r="C17" s="128">
        <v>148000</v>
      </c>
      <c r="D17" s="129">
        <v>148000</v>
      </c>
      <c r="E17" s="71"/>
      <c r="F17" s="129">
        <v>148000</v>
      </c>
      <c r="G17" s="71">
        <f t="shared" si="2"/>
        <v>0</v>
      </c>
      <c r="H17" s="129">
        <v>148000</v>
      </c>
      <c r="I17" s="71"/>
      <c r="J17" s="129">
        <v>290100</v>
      </c>
      <c r="K17" s="71">
        <f t="shared" si="0"/>
        <v>142100</v>
      </c>
      <c r="L17" s="129">
        <v>286000</v>
      </c>
      <c r="M17" s="71">
        <f t="shared" si="0"/>
        <v>-4100</v>
      </c>
      <c r="N17" s="71">
        <f t="shared" si="1"/>
        <v>286000</v>
      </c>
      <c r="O17" s="88"/>
      <c r="P17" s="61"/>
    </row>
    <row r="18" spans="1:16" s="55" customFormat="1" ht="25.5" x14ac:dyDescent="0.25">
      <c r="A18" s="60" t="s">
        <v>334</v>
      </c>
      <c r="B18" s="107" t="s">
        <v>328</v>
      </c>
      <c r="C18" s="128">
        <v>9960000</v>
      </c>
      <c r="D18" s="129">
        <v>9960000</v>
      </c>
      <c r="E18" s="71"/>
      <c r="F18" s="129">
        <v>9960000</v>
      </c>
      <c r="G18" s="71">
        <f t="shared" si="2"/>
        <v>0</v>
      </c>
      <c r="H18" s="129">
        <v>9960000</v>
      </c>
      <c r="I18" s="71"/>
      <c r="J18" s="129">
        <v>15000000</v>
      </c>
      <c r="K18" s="71">
        <f t="shared" si="0"/>
        <v>5040000</v>
      </c>
      <c r="L18" s="129">
        <v>16000000</v>
      </c>
      <c r="M18" s="71">
        <f t="shared" si="0"/>
        <v>1000000</v>
      </c>
      <c r="N18" s="71">
        <f t="shared" si="1"/>
        <v>16000000</v>
      </c>
      <c r="O18" s="88"/>
      <c r="P18" s="61"/>
    </row>
    <row r="19" spans="1:16" s="59" customFormat="1" x14ac:dyDescent="0.25">
      <c r="A19" s="56" t="s">
        <v>11</v>
      </c>
      <c r="B19" s="116" t="s">
        <v>300</v>
      </c>
      <c r="C19" s="124">
        <v>261860000</v>
      </c>
      <c r="D19" s="125">
        <v>261860000</v>
      </c>
      <c r="E19" s="70"/>
      <c r="F19" s="125">
        <v>261860000</v>
      </c>
      <c r="G19" s="71">
        <f t="shared" si="2"/>
        <v>0</v>
      </c>
      <c r="H19" s="125">
        <v>261860000</v>
      </c>
      <c r="I19" s="70">
        <f>I21</f>
        <v>0</v>
      </c>
      <c r="J19" s="125">
        <v>241475000</v>
      </c>
      <c r="K19" s="70">
        <f t="shared" si="0"/>
        <v>-20385000</v>
      </c>
      <c r="L19" s="125">
        <v>210192000</v>
      </c>
      <c r="M19" s="70">
        <f t="shared" si="0"/>
        <v>-31283000</v>
      </c>
      <c r="N19" s="70">
        <f t="shared" si="1"/>
        <v>210192000</v>
      </c>
      <c r="O19" s="57"/>
      <c r="P19" s="58"/>
    </row>
    <row r="20" spans="1:16" s="59" customFormat="1" x14ac:dyDescent="0.25">
      <c r="A20" s="60" t="s">
        <v>330</v>
      </c>
      <c r="B20" s="107" t="s">
        <v>324</v>
      </c>
      <c r="C20" s="128">
        <v>49410000</v>
      </c>
      <c r="D20" s="129">
        <v>49410000</v>
      </c>
      <c r="E20" s="71"/>
      <c r="F20" s="129">
        <v>49410000</v>
      </c>
      <c r="G20" s="71">
        <f t="shared" si="2"/>
        <v>0</v>
      </c>
      <c r="H20" s="129">
        <v>49410000</v>
      </c>
      <c r="I20" s="71"/>
      <c r="J20" s="129">
        <v>35080000</v>
      </c>
      <c r="K20" s="71">
        <f t="shared" si="0"/>
        <v>-14330000</v>
      </c>
      <c r="L20" s="129">
        <v>44149000</v>
      </c>
      <c r="M20" s="71">
        <f t="shared" si="0"/>
        <v>9069000</v>
      </c>
      <c r="N20" s="71">
        <f t="shared" si="1"/>
        <v>44149000</v>
      </c>
      <c r="O20" s="57"/>
      <c r="P20" s="58"/>
    </row>
    <row r="21" spans="1:16" s="55" customFormat="1" x14ac:dyDescent="0.25">
      <c r="A21" s="60" t="s">
        <v>12</v>
      </c>
      <c r="B21" s="107" t="s">
        <v>325</v>
      </c>
      <c r="C21" s="128">
        <v>62600000</v>
      </c>
      <c r="D21" s="129">
        <v>62600000</v>
      </c>
      <c r="E21" s="71"/>
      <c r="F21" s="129">
        <v>62600000</v>
      </c>
      <c r="G21" s="71">
        <f t="shared" si="2"/>
        <v>0</v>
      </c>
      <c r="H21" s="129">
        <v>62600000</v>
      </c>
      <c r="I21" s="71"/>
      <c r="J21" s="129">
        <v>56545000</v>
      </c>
      <c r="K21" s="71">
        <f t="shared" si="0"/>
        <v>-6055000</v>
      </c>
      <c r="L21" s="129">
        <v>56687000</v>
      </c>
      <c r="M21" s="71">
        <f t="shared" si="0"/>
        <v>142000</v>
      </c>
      <c r="N21" s="71">
        <f t="shared" si="1"/>
        <v>56687000</v>
      </c>
      <c r="O21" s="57"/>
      <c r="P21" s="61"/>
    </row>
    <row r="22" spans="1:16" s="55" customFormat="1" x14ac:dyDescent="0.25">
      <c r="A22" s="60" t="s">
        <v>331</v>
      </c>
      <c r="B22" s="107" t="s">
        <v>332</v>
      </c>
      <c r="C22" s="128">
        <v>149850000</v>
      </c>
      <c r="D22" s="129">
        <v>149850000</v>
      </c>
      <c r="E22" s="71"/>
      <c r="F22" s="129">
        <v>149850000</v>
      </c>
      <c r="G22" s="71">
        <f t="shared" si="2"/>
        <v>0</v>
      </c>
      <c r="H22" s="129">
        <v>149850000</v>
      </c>
      <c r="I22" s="71"/>
      <c r="J22" s="129">
        <v>149850000</v>
      </c>
      <c r="K22" s="71">
        <f t="shared" si="0"/>
        <v>0</v>
      </c>
      <c r="L22" s="129">
        <v>109356000</v>
      </c>
      <c r="M22" s="71">
        <f t="shared" si="0"/>
        <v>-40494000</v>
      </c>
      <c r="N22" s="71">
        <f t="shared" si="1"/>
        <v>109356000</v>
      </c>
      <c r="O22" s="57"/>
      <c r="P22" s="61"/>
    </row>
    <row r="23" spans="1:16" s="59" customFormat="1" ht="25.5" x14ac:dyDescent="0.25">
      <c r="A23" s="56" t="s">
        <v>15</v>
      </c>
      <c r="B23" s="116" t="s">
        <v>301</v>
      </c>
      <c r="C23" s="124">
        <v>101000</v>
      </c>
      <c r="D23" s="125">
        <v>101000</v>
      </c>
      <c r="E23" s="70"/>
      <c r="F23" s="125">
        <v>101000</v>
      </c>
      <c r="G23" s="71">
        <f t="shared" si="2"/>
        <v>0</v>
      </c>
      <c r="H23" s="125">
        <v>101000</v>
      </c>
      <c r="I23" s="70"/>
      <c r="J23" s="125">
        <v>174000</v>
      </c>
      <c r="K23" s="70">
        <f t="shared" si="0"/>
        <v>73000</v>
      </c>
      <c r="L23" s="125">
        <v>115000</v>
      </c>
      <c r="M23" s="70">
        <f t="shared" si="0"/>
        <v>-59000</v>
      </c>
      <c r="N23" s="70">
        <f t="shared" si="1"/>
        <v>115000</v>
      </c>
      <c r="O23" s="57"/>
      <c r="P23" s="58"/>
    </row>
    <row r="24" spans="1:16" s="55" customFormat="1" x14ac:dyDescent="0.25">
      <c r="A24" s="60" t="s">
        <v>16</v>
      </c>
      <c r="B24" s="107" t="s">
        <v>326</v>
      </c>
      <c r="C24" s="128">
        <v>101000</v>
      </c>
      <c r="D24" s="129">
        <v>101000</v>
      </c>
      <c r="E24" s="71"/>
      <c r="F24" s="129">
        <v>101000</v>
      </c>
      <c r="G24" s="71">
        <f t="shared" si="2"/>
        <v>0</v>
      </c>
      <c r="H24" s="129">
        <v>101000</v>
      </c>
      <c r="I24" s="71"/>
      <c r="J24" s="129">
        <v>174000</v>
      </c>
      <c r="K24" s="71">
        <f t="shared" si="0"/>
        <v>73000</v>
      </c>
      <c r="L24" s="129">
        <v>115000</v>
      </c>
      <c r="M24" s="71">
        <f t="shared" si="0"/>
        <v>-59000</v>
      </c>
      <c r="N24" s="71">
        <f t="shared" si="1"/>
        <v>115000</v>
      </c>
      <c r="O24" s="88"/>
      <c r="P24" s="61"/>
    </row>
    <row r="25" spans="1:16" s="59" customFormat="1" x14ac:dyDescent="0.25">
      <c r="A25" s="56" t="s">
        <v>18</v>
      </c>
      <c r="B25" s="116" t="s">
        <v>302</v>
      </c>
      <c r="C25" s="124">
        <v>19000000</v>
      </c>
      <c r="D25" s="125">
        <v>19000000</v>
      </c>
      <c r="E25" s="70"/>
      <c r="F25" s="125">
        <v>19000000</v>
      </c>
      <c r="G25" s="71">
        <f t="shared" si="2"/>
        <v>0</v>
      </c>
      <c r="H25" s="125">
        <v>19000000</v>
      </c>
      <c r="I25" s="70"/>
      <c r="J25" s="125">
        <v>18945000</v>
      </c>
      <c r="K25" s="70">
        <f t="shared" si="0"/>
        <v>-55000</v>
      </c>
      <c r="L25" s="125">
        <v>18205000</v>
      </c>
      <c r="M25" s="70">
        <f t="shared" si="0"/>
        <v>-740000</v>
      </c>
      <c r="N25" s="70">
        <f t="shared" si="1"/>
        <v>18205000</v>
      </c>
      <c r="O25" s="57"/>
      <c r="P25" s="58"/>
    </row>
    <row r="26" spans="1:16" s="59" customFormat="1" ht="38.25" hidden="1" x14ac:dyDescent="0.25">
      <c r="A26" s="56" t="s">
        <v>19</v>
      </c>
      <c r="B26" s="116" t="s">
        <v>303</v>
      </c>
      <c r="C26" s="124">
        <v>0</v>
      </c>
      <c r="D26" s="125">
        <v>0</v>
      </c>
      <c r="E26" s="70"/>
      <c r="F26" s="125">
        <v>0</v>
      </c>
      <c r="G26" s="71">
        <f t="shared" si="2"/>
        <v>0</v>
      </c>
      <c r="H26" s="125">
        <v>0</v>
      </c>
      <c r="I26" s="70"/>
      <c r="J26" s="125">
        <v>0</v>
      </c>
      <c r="K26" s="71">
        <f t="shared" si="0"/>
        <v>0</v>
      </c>
      <c r="L26" s="125">
        <v>0</v>
      </c>
      <c r="M26" s="71">
        <f t="shared" si="0"/>
        <v>0</v>
      </c>
      <c r="N26" s="70">
        <f t="shared" si="1"/>
        <v>0</v>
      </c>
      <c r="O26" s="57"/>
      <c r="P26" s="58"/>
    </row>
    <row r="27" spans="1:16" s="59" customFormat="1" ht="38.25" x14ac:dyDescent="0.25">
      <c r="A27" s="56" t="s">
        <v>20</v>
      </c>
      <c r="B27" s="116" t="s">
        <v>304</v>
      </c>
      <c r="C27" s="124">
        <v>235376000</v>
      </c>
      <c r="D27" s="125">
        <v>235376000</v>
      </c>
      <c r="E27" s="70"/>
      <c r="F27" s="125">
        <v>235376000</v>
      </c>
      <c r="G27" s="71">
        <f t="shared" si="2"/>
        <v>0</v>
      </c>
      <c r="H27" s="125">
        <v>235376000</v>
      </c>
      <c r="I27" s="70"/>
      <c r="J27" s="125">
        <v>179741460</v>
      </c>
      <c r="K27" s="70">
        <f t="shared" si="0"/>
        <v>-55634540</v>
      </c>
      <c r="L27" s="125">
        <v>137310188.44000003</v>
      </c>
      <c r="M27" s="70">
        <f t="shared" si="0"/>
        <v>-42431271.559999973</v>
      </c>
      <c r="N27" s="70">
        <f t="shared" si="1"/>
        <v>137310188.44000003</v>
      </c>
      <c r="O27" s="57"/>
      <c r="P27" s="58"/>
    </row>
    <row r="28" spans="1:16" s="59" customFormat="1" ht="25.5" x14ac:dyDescent="0.25">
      <c r="A28" s="56" t="s">
        <v>21</v>
      </c>
      <c r="B28" s="116" t="s">
        <v>305</v>
      </c>
      <c r="C28" s="124">
        <v>4400000</v>
      </c>
      <c r="D28" s="125">
        <v>4400000</v>
      </c>
      <c r="E28" s="70"/>
      <c r="F28" s="125">
        <v>4400000</v>
      </c>
      <c r="G28" s="71">
        <f t="shared" si="2"/>
        <v>0</v>
      </c>
      <c r="H28" s="125">
        <v>4400000</v>
      </c>
      <c r="I28" s="70"/>
      <c r="J28" s="125">
        <v>5681000</v>
      </c>
      <c r="K28" s="70">
        <f t="shared" si="0"/>
        <v>1281000</v>
      </c>
      <c r="L28" s="125">
        <v>5200792.1500000004</v>
      </c>
      <c r="M28" s="70">
        <f t="shared" si="0"/>
        <v>-480207.84999999963</v>
      </c>
      <c r="N28" s="70">
        <f t="shared" si="1"/>
        <v>5200792.1500000004</v>
      </c>
      <c r="O28" s="57"/>
      <c r="P28" s="58"/>
    </row>
    <row r="29" spans="1:16" s="59" customFormat="1" ht="37.5" customHeight="1" x14ac:dyDescent="0.25">
      <c r="A29" s="56" t="s">
        <v>22</v>
      </c>
      <c r="B29" s="116" t="s">
        <v>306</v>
      </c>
      <c r="C29" s="124">
        <v>3500000</v>
      </c>
      <c r="D29" s="125">
        <v>3500000</v>
      </c>
      <c r="E29" s="70"/>
      <c r="F29" s="125">
        <v>3500000</v>
      </c>
      <c r="G29" s="71">
        <f t="shared" si="2"/>
        <v>0</v>
      </c>
      <c r="H29" s="125">
        <v>3500000</v>
      </c>
      <c r="I29" s="70"/>
      <c r="J29" s="125">
        <v>6384500</v>
      </c>
      <c r="K29" s="70">
        <f t="shared" si="0"/>
        <v>2884500</v>
      </c>
      <c r="L29" s="125">
        <v>5554837.0199999996</v>
      </c>
      <c r="M29" s="70">
        <f t="shared" si="0"/>
        <v>-829662.98000000045</v>
      </c>
      <c r="N29" s="70">
        <f t="shared" si="1"/>
        <v>5554837.0199999996</v>
      </c>
      <c r="O29" s="57"/>
      <c r="P29" s="58"/>
    </row>
    <row r="30" spans="1:16" s="59" customFormat="1" ht="25.5" x14ac:dyDescent="0.25">
      <c r="A30" s="56" t="s">
        <v>23</v>
      </c>
      <c r="B30" s="116" t="s">
        <v>307</v>
      </c>
      <c r="C30" s="124">
        <v>84500000</v>
      </c>
      <c r="D30" s="125">
        <v>84500000</v>
      </c>
      <c r="E30" s="70"/>
      <c r="F30" s="125">
        <v>84500000</v>
      </c>
      <c r="G30" s="71">
        <f t="shared" si="2"/>
        <v>0</v>
      </c>
      <c r="H30" s="125">
        <v>84500000</v>
      </c>
      <c r="I30" s="70"/>
      <c r="J30" s="125">
        <v>133339400</v>
      </c>
      <c r="K30" s="70">
        <f t="shared" si="0"/>
        <v>48839400</v>
      </c>
      <c r="L30" s="125">
        <v>139148580.49000001</v>
      </c>
      <c r="M30" s="70">
        <f t="shared" si="0"/>
        <v>5809180.4900000095</v>
      </c>
      <c r="N30" s="70">
        <f t="shared" si="1"/>
        <v>139148580.49000001</v>
      </c>
      <c r="O30" s="57"/>
      <c r="P30" s="58"/>
    </row>
    <row r="31" spans="1:16" s="59" customFormat="1" hidden="1" x14ac:dyDescent="0.25">
      <c r="A31" s="56" t="s">
        <v>24</v>
      </c>
      <c r="B31" s="116" t="s">
        <v>308</v>
      </c>
      <c r="C31" s="124">
        <v>0</v>
      </c>
      <c r="D31" s="125">
        <v>0</v>
      </c>
      <c r="E31" s="70"/>
      <c r="F31" s="125">
        <v>0</v>
      </c>
      <c r="G31" s="71">
        <f t="shared" si="2"/>
        <v>0</v>
      </c>
      <c r="H31" s="125">
        <v>0</v>
      </c>
      <c r="I31" s="70"/>
      <c r="J31" s="125">
        <v>0</v>
      </c>
      <c r="K31" s="70">
        <f t="shared" si="0"/>
        <v>0</v>
      </c>
      <c r="L31" s="125">
        <v>0</v>
      </c>
      <c r="M31" s="70">
        <f t="shared" si="0"/>
        <v>0</v>
      </c>
      <c r="N31" s="70">
        <f t="shared" si="1"/>
        <v>0</v>
      </c>
      <c r="O31" s="57"/>
      <c r="P31" s="58"/>
    </row>
    <row r="32" spans="1:16" s="59" customFormat="1" x14ac:dyDescent="0.25">
      <c r="A32" s="56" t="s">
        <v>25</v>
      </c>
      <c r="B32" s="116" t="s">
        <v>309</v>
      </c>
      <c r="C32" s="124">
        <v>5000000</v>
      </c>
      <c r="D32" s="125">
        <v>5000000</v>
      </c>
      <c r="E32" s="70"/>
      <c r="F32" s="125">
        <v>5000000</v>
      </c>
      <c r="G32" s="71">
        <f t="shared" si="2"/>
        <v>0</v>
      </c>
      <c r="H32" s="125">
        <v>5000000</v>
      </c>
      <c r="I32" s="70"/>
      <c r="J32" s="125">
        <v>5576940</v>
      </c>
      <c r="K32" s="70">
        <f t="shared" si="0"/>
        <v>576940</v>
      </c>
      <c r="L32" s="125">
        <v>5627098.9800000004</v>
      </c>
      <c r="M32" s="70">
        <f t="shared" si="0"/>
        <v>50158.980000000447</v>
      </c>
      <c r="N32" s="70">
        <f t="shared" si="1"/>
        <v>5627098.9800000004</v>
      </c>
      <c r="O32" s="57"/>
      <c r="P32" s="58"/>
    </row>
    <row r="33" spans="1:16" s="59" customFormat="1" x14ac:dyDescent="0.25">
      <c r="A33" s="56" t="s">
        <v>26</v>
      </c>
      <c r="B33" s="116" t="s">
        <v>310</v>
      </c>
      <c r="C33" s="124">
        <v>0</v>
      </c>
      <c r="D33" s="125">
        <v>0</v>
      </c>
      <c r="E33" s="70"/>
      <c r="F33" s="125">
        <v>0</v>
      </c>
      <c r="G33" s="71">
        <f t="shared" si="2"/>
        <v>0</v>
      </c>
      <c r="H33" s="125">
        <v>0</v>
      </c>
      <c r="I33" s="70"/>
      <c r="J33" s="125">
        <v>9577400</v>
      </c>
      <c r="K33" s="70">
        <f t="shared" si="0"/>
        <v>9577400</v>
      </c>
      <c r="L33" s="125">
        <v>10308059.24</v>
      </c>
      <c r="M33" s="70">
        <f t="shared" si="0"/>
        <v>730659.24000000022</v>
      </c>
      <c r="N33" s="70">
        <f t="shared" si="1"/>
        <v>10308059.24</v>
      </c>
      <c r="O33" s="57"/>
      <c r="P33" s="58"/>
    </row>
    <row r="34" spans="1:16" s="59" customFormat="1" x14ac:dyDescent="0.25">
      <c r="A34" s="56" t="s">
        <v>27</v>
      </c>
      <c r="B34" s="116" t="s">
        <v>311</v>
      </c>
      <c r="C34" s="124">
        <v>1705971400</v>
      </c>
      <c r="D34" s="125">
        <v>1707631573.6400001</v>
      </c>
      <c r="E34" s="71">
        <f t="shared" ref="E34:E42" si="3">D34-C34</f>
        <v>1660173.6400001049</v>
      </c>
      <c r="F34" s="125">
        <v>1943575923.6400001</v>
      </c>
      <c r="G34" s="71">
        <f t="shared" si="2"/>
        <v>235944350</v>
      </c>
      <c r="H34" s="125">
        <v>2026438009.3300002</v>
      </c>
      <c r="I34" s="71">
        <f t="shared" si="2"/>
        <v>82862085.690000057</v>
      </c>
      <c r="J34" s="125">
        <v>2138369955.8800001</v>
      </c>
      <c r="K34" s="70">
        <f t="shared" si="0"/>
        <v>111931946.54999995</v>
      </c>
      <c r="L34" s="125">
        <v>2242174437.71</v>
      </c>
      <c r="M34" s="70">
        <f t="shared" si="0"/>
        <v>103804481.82999992</v>
      </c>
      <c r="N34" s="70">
        <f t="shared" si="1"/>
        <v>2242174437.71</v>
      </c>
      <c r="O34" s="57"/>
      <c r="P34" s="58"/>
    </row>
    <row r="35" spans="1:16" s="59" customFormat="1" ht="38.25" x14ac:dyDescent="0.25">
      <c r="A35" s="56" t="s">
        <v>28</v>
      </c>
      <c r="B35" s="116" t="s">
        <v>312</v>
      </c>
      <c r="C35" s="130">
        <v>1692797400</v>
      </c>
      <c r="D35" s="125">
        <v>1694457573.6400001</v>
      </c>
      <c r="E35" s="87">
        <f>D35-C35</f>
        <v>1660173.6400001049</v>
      </c>
      <c r="F35" s="125">
        <v>1930401923.6400001</v>
      </c>
      <c r="G35" s="71">
        <f t="shared" si="2"/>
        <v>235944350</v>
      </c>
      <c r="H35" s="125">
        <v>2013264009.3299999</v>
      </c>
      <c r="I35" s="71">
        <f t="shared" si="2"/>
        <v>82862085.689999819</v>
      </c>
      <c r="J35" s="125">
        <v>2138369955.8800001</v>
      </c>
      <c r="K35" s="70">
        <f t="shared" si="0"/>
        <v>125105946.55000019</v>
      </c>
      <c r="L35" s="125">
        <v>2242174437.71</v>
      </c>
      <c r="M35" s="70">
        <f t="shared" si="0"/>
        <v>103804481.82999992</v>
      </c>
      <c r="N35" s="70">
        <f t="shared" si="1"/>
        <v>2242174437.71</v>
      </c>
      <c r="O35" s="57"/>
      <c r="P35" s="58"/>
    </row>
    <row r="36" spans="1:16" s="55" customFormat="1" ht="25.5" x14ac:dyDescent="0.25">
      <c r="A36" s="60" t="s">
        <v>219</v>
      </c>
      <c r="B36" s="107" t="s">
        <v>315</v>
      </c>
      <c r="C36" s="128">
        <v>159076000</v>
      </c>
      <c r="D36" s="129">
        <v>159076000</v>
      </c>
      <c r="E36" s="87">
        <f t="shared" si="3"/>
        <v>0</v>
      </c>
      <c r="F36" s="129">
        <v>159076000</v>
      </c>
      <c r="G36" s="71">
        <f t="shared" si="2"/>
        <v>0</v>
      </c>
      <c r="H36" s="129">
        <v>159076000</v>
      </c>
      <c r="I36" s="71">
        <f t="shared" si="2"/>
        <v>0</v>
      </c>
      <c r="J36" s="129">
        <v>170227300</v>
      </c>
      <c r="K36" s="71">
        <f t="shared" si="0"/>
        <v>11151300</v>
      </c>
      <c r="L36" s="129">
        <v>243180700</v>
      </c>
      <c r="M36" s="71">
        <f t="shared" si="0"/>
        <v>72953400</v>
      </c>
      <c r="N36" s="71">
        <f t="shared" si="1"/>
        <v>243180700</v>
      </c>
      <c r="O36" s="57"/>
      <c r="P36" s="61"/>
    </row>
    <row r="37" spans="1:16" s="55" customFormat="1" ht="25.5" x14ac:dyDescent="0.25">
      <c r="A37" s="60" t="s">
        <v>220</v>
      </c>
      <c r="B37" s="107" t="s">
        <v>316</v>
      </c>
      <c r="C37" s="128">
        <v>232754800</v>
      </c>
      <c r="D37" s="129">
        <v>220753697.63999999</v>
      </c>
      <c r="E37" s="87">
        <f t="shared" si="3"/>
        <v>-12001102.360000014</v>
      </c>
      <c r="F37" s="129">
        <v>220753697.63999999</v>
      </c>
      <c r="G37" s="71">
        <f t="shared" si="2"/>
        <v>0</v>
      </c>
      <c r="H37" s="129">
        <v>254766803.69</v>
      </c>
      <c r="I37" s="71">
        <f t="shared" si="2"/>
        <v>34013106.050000012</v>
      </c>
      <c r="J37" s="129">
        <v>301243650.24000001</v>
      </c>
      <c r="K37" s="71">
        <f t="shared" si="0"/>
        <v>46476846.550000012</v>
      </c>
      <c r="L37" s="129">
        <v>318751209.97000003</v>
      </c>
      <c r="M37" s="71">
        <f t="shared" si="0"/>
        <v>17507559.730000019</v>
      </c>
      <c r="N37" s="71">
        <f t="shared" si="1"/>
        <v>318751209.97000003</v>
      </c>
      <c r="O37" s="57"/>
      <c r="P37" s="61"/>
    </row>
    <row r="38" spans="1:16" s="55" customFormat="1" ht="25.5" x14ac:dyDescent="0.25">
      <c r="A38" s="60" t="s">
        <v>221</v>
      </c>
      <c r="B38" s="107" t="s">
        <v>317</v>
      </c>
      <c r="C38" s="128">
        <v>1133337300</v>
      </c>
      <c r="D38" s="129">
        <v>1146818900</v>
      </c>
      <c r="E38" s="87">
        <f t="shared" si="3"/>
        <v>13481600</v>
      </c>
      <c r="F38" s="129">
        <v>1146818900</v>
      </c>
      <c r="G38" s="71">
        <f t="shared" si="2"/>
        <v>0</v>
      </c>
      <c r="H38" s="129">
        <v>1147039879.6400001</v>
      </c>
      <c r="I38" s="71">
        <f t="shared" si="2"/>
        <v>220979.6400001049</v>
      </c>
      <c r="J38" s="131">
        <v>1214517679.6400001</v>
      </c>
      <c r="K38" s="71">
        <f t="shared" si="0"/>
        <v>67477800</v>
      </c>
      <c r="L38" s="131">
        <v>1228522471.7400002</v>
      </c>
      <c r="M38" s="71">
        <f t="shared" si="0"/>
        <v>14004792.100000143</v>
      </c>
      <c r="N38" s="71">
        <f t="shared" si="1"/>
        <v>1228522471.7400002</v>
      </c>
      <c r="O38" s="57"/>
      <c r="P38" s="61"/>
    </row>
    <row r="39" spans="1:16" s="55" customFormat="1" x14ac:dyDescent="0.25">
      <c r="A39" s="60" t="s">
        <v>222</v>
      </c>
      <c r="B39" s="107" t="s">
        <v>319</v>
      </c>
      <c r="C39" s="128">
        <v>167629300</v>
      </c>
      <c r="D39" s="129">
        <v>167808976</v>
      </c>
      <c r="E39" s="71">
        <f t="shared" si="3"/>
        <v>179676</v>
      </c>
      <c r="F39" s="129">
        <v>403753326</v>
      </c>
      <c r="G39" s="71">
        <f t="shared" si="2"/>
        <v>235944350</v>
      </c>
      <c r="H39" s="129">
        <v>452381326</v>
      </c>
      <c r="I39" s="71">
        <f t="shared" si="2"/>
        <v>48628000</v>
      </c>
      <c r="J39" s="129">
        <v>452381326</v>
      </c>
      <c r="K39" s="71">
        <f t="shared" si="0"/>
        <v>0</v>
      </c>
      <c r="L39" s="129">
        <v>451720056</v>
      </c>
      <c r="M39" s="71">
        <f t="shared" si="0"/>
        <v>-661270</v>
      </c>
      <c r="N39" s="71">
        <f t="shared" si="1"/>
        <v>451720056</v>
      </c>
      <c r="O39" s="57"/>
      <c r="P39" s="61"/>
    </row>
    <row r="40" spans="1:16" s="59" customFormat="1" ht="51.75" hidden="1" customHeight="1" x14ac:dyDescent="0.25">
      <c r="A40" s="56" t="s">
        <v>29</v>
      </c>
      <c r="B40" s="116" t="s">
        <v>314</v>
      </c>
      <c r="C40" s="124">
        <v>0</v>
      </c>
      <c r="D40" s="125">
        <v>0</v>
      </c>
      <c r="E40" s="71">
        <f t="shared" si="3"/>
        <v>0</v>
      </c>
      <c r="F40" s="125">
        <v>0</v>
      </c>
      <c r="G40" s="71">
        <f t="shared" si="2"/>
        <v>0</v>
      </c>
      <c r="H40" s="125">
        <v>0</v>
      </c>
      <c r="I40" s="70"/>
      <c r="J40" s="125">
        <v>0</v>
      </c>
      <c r="K40" s="71">
        <f t="shared" si="0"/>
        <v>0</v>
      </c>
      <c r="L40" s="125">
        <v>0</v>
      </c>
      <c r="M40" s="71">
        <f t="shared" si="0"/>
        <v>0</v>
      </c>
      <c r="N40" s="70">
        <f t="shared" si="1"/>
        <v>0</v>
      </c>
      <c r="O40" s="57"/>
      <c r="P40" s="58"/>
    </row>
    <row r="41" spans="1:16" s="59" customFormat="1" ht="25.5" hidden="1" x14ac:dyDescent="0.25">
      <c r="A41" s="56" t="s">
        <v>30</v>
      </c>
      <c r="B41" s="116" t="s">
        <v>318</v>
      </c>
      <c r="C41" s="124">
        <v>0</v>
      </c>
      <c r="D41" s="125">
        <v>0</v>
      </c>
      <c r="E41" s="71">
        <f t="shared" si="3"/>
        <v>0</v>
      </c>
      <c r="F41" s="125">
        <v>0</v>
      </c>
      <c r="G41" s="71">
        <f t="shared" si="2"/>
        <v>0</v>
      </c>
      <c r="H41" s="125">
        <v>0</v>
      </c>
      <c r="I41" s="70"/>
      <c r="J41" s="125">
        <v>0</v>
      </c>
      <c r="K41" s="71">
        <f t="shared" si="0"/>
        <v>0</v>
      </c>
      <c r="L41" s="125">
        <v>0</v>
      </c>
      <c r="M41" s="71">
        <f t="shared" si="0"/>
        <v>0</v>
      </c>
      <c r="N41" s="70">
        <f t="shared" si="1"/>
        <v>0</v>
      </c>
      <c r="O41" s="57"/>
      <c r="P41" s="58"/>
    </row>
    <row r="42" spans="1:16" s="59" customFormat="1" ht="12" customHeight="1" x14ac:dyDescent="0.25">
      <c r="A42" s="56" t="s">
        <v>31</v>
      </c>
      <c r="B42" s="116" t="s">
        <v>313</v>
      </c>
      <c r="C42" s="124">
        <v>13174000</v>
      </c>
      <c r="D42" s="125">
        <v>13174000</v>
      </c>
      <c r="E42" s="71">
        <f t="shared" si="3"/>
        <v>0</v>
      </c>
      <c r="F42" s="125">
        <v>13174000</v>
      </c>
      <c r="G42" s="71">
        <f t="shared" si="2"/>
        <v>0</v>
      </c>
      <c r="H42" s="125">
        <v>13174000</v>
      </c>
      <c r="I42" s="71">
        <f t="shared" si="2"/>
        <v>0</v>
      </c>
      <c r="J42" s="125">
        <v>0</v>
      </c>
      <c r="K42" s="70">
        <f t="shared" si="0"/>
        <v>-13174000</v>
      </c>
      <c r="L42" s="125">
        <v>0</v>
      </c>
      <c r="M42" s="71">
        <f t="shared" si="0"/>
        <v>0</v>
      </c>
      <c r="N42" s="71">
        <f t="shared" si="1"/>
        <v>0</v>
      </c>
      <c r="O42" s="57"/>
      <c r="P42" s="58"/>
    </row>
    <row r="43" spans="1:16" s="59" customFormat="1" ht="196.5" hidden="1" customHeight="1" x14ac:dyDescent="0.25">
      <c r="A43" s="56" t="s">
        <v>32</v>
      </c>
      <c r="B43" s="116" t="s">
        <v>320</v>
      </c>
      <c r="C43" s="124">
        <v>0</v>
      </c>
      <c r="D43" s="125">
        <v>0</v>
      </c>
      <c r="E43" s="70"/>
      <c r="F43" s="125">
        <v>0</v>
      </c>
      <c r="G43" s="71">
        <f t="shared" si="2"/>
        <v>0</v>
      </c>
      <c r="H43" s="125">
        <v>0</v>
      </c>
      <c r="I43" s="70"/>
      <c r="J43" s="125">
        <v>0</v>
      </c>
      <c r="K43" s="71">
        <f t="shared" si="0"/>
        <v>0</v>
      </c>
      <c r="L43" s="101"/>
      <c r="M43" s="71">
        <f t="shared" si="0"/>
        <v>0</v>
      </c>
      <c r="N43" s="70">
        <f t="shared" si="1"/>
        <v>0</v>
      </c>
      <c r="O43" s="57"/>
      <c r="P43" s="58"/>
    </row>
    <row r="44" spans="1:16" s="59" customFormat="1" ht="51" hidden="1" x14ac:dyDescent="0.25">
      <c r="A44" s="56" t="s">
        <v>33</v>
      </c>
      <c r="B44" s="116" t="s">
        <v>321</v>
      </c>
      <c r="C44" s="124">
        <v>0</v>
      </c>
      <c r="D44" s="125">
        <v>0</v>
      </c>
      <c r="E44" s="70"/>
      <c r="F44" s="125">
        <v>0</v>
      </c>
      <c r="G44" s="71">
        <f t="shared" si="2"/>
        <v>0</v>
      </c>
      <c r="H44" s="125">
        <v>0</v>
      </c>
      <c r="I44" s="70"/>
      <c r="J44" s="125">
        <v>0</v>
      </c>
      <c r="K44" s="71">
        <f t="shared" si="0"/>
        <v>0</v>
      </c>
      <c r="L44" s="101"/>
      <c r="M44" s="71">
        <f t="shared" si="0"/>
        <v>0</v>
      </c>
      <c r="N44" s="70">
        <f t="shared" si="1"/>
        <v>0</v>
      </c>
      <c r="O44" s="57"/>
      <c r="P44" s="58"/>
    </row>
    <row r="45" spans="1:16" s="59" customFormat="1" ht="24.75" customHeight="1" x14ac:dyDescent="0.25">
      <c r="A45" s="25" t="s">
        <v>34</v>
      </c>
      <c r="B45" s="102"/>
      <c r="C45" s="37">
        <f>C8+C34</f>
        <v>3138674400</v>
      </c>
      <c r="D45" s="37">
        <f t="shared" ref="D45:N45" si="4">D8+D34</f>
        <v>3140334573.6400003</v>
      </c>
      <c r="E45" s="37">
        <f t="shared" si="4"/>
        <v>1660173.6400001049</v>
      </c>
      <c r="F45" s="37">
        <f t="shared" si="4"/>
        <v>3376278923.6400003</v>
      </c>
      <c r="G45" s="37">
        <f t="shared" si="4"/>
        <v>235944350</v>
      </c>
      <c r="H45" s="37">
        <f t="shared" si="4"/>
        <v>3459141009.3299999</v>
      </c>
      <c r="I45" s="37">
        <f t="shared" si="4"/>
        <v>82862085.690000057</v>
      </c>
      <c r="J45" s="37">
        <f t="shared" si="4"/>
        <v>3579412655.8800001</v>
      </c>
      <c r="K45" s="37">
        <f t="shared" si="4"/>
        <v>120271646.54999995</v>
      </c>
      <c r="L45" s="37">
        <f t="shared" si="4"/>
        <v>3590217137.71</v>
      </c>
      <c r="M45" s="37">
        <f t="shared" si="4"/>
        <v>10804481.829999924</v>
      </c>
      <c r="N45" s="37">
        <f t="shared" si="4"/>
        <v>3590217137.71</v>
      </c>
      <c r="O45" s="57"/>
      <c r="P45" s="61"/>
    </row>
    <row r="46" spans="1:16" s="38" customFormat="1" x14ac:dyDescent="0.25">
      <c r="A46" s="53" t="s">
        <v>237</v>
      </c>
      <c r="B46" s="99"/>
      <c r="C46" s="70"/>
      <c r="D46" s="74"/>
      <c r="E46" s="70"/>
      <c r="F46" s="74"/>
      <c r="G46" s="70"/>
      <c r="H46" s="74"/>
      <c r="I46" s="70"/>
      <c r="J46" s="74"/>
      <c r="K46" s="70"/>
      <c r="L46" s="74"/>
      <c r="M46" s="70"/>
      <c r="N46" s="70"/>
      <c r="O46" s="39"/>
      <c r="P46" s="62"/>
    </row>
    <row r="47" spans="1:16" s="38" customFormat="1" x14ac:dyDescent="0.25">
      <c r="A47" s="16" t="s">
        <v>61</v>
      </c>
      <c r="B47" s="103" t="s">
        <v>242</v>
      </c>
      <c r="C47" s="27">
        <v>167552600</v>
      </c>
      <c r="D47" s="74">
        <v>167552600</v>
      </c>
      <c r="E47" s="72">
        <f>D47-C47</f>
        <v>0</v>
      </c>
      <c r="F47" s="74">
        <v>211307500</v>
      </c>
      <c r="G47" s="72">
        <f>F47-D47</f>
        <v>43754900</v>
      </c>
      <c r="H47" s="74">
        <v>222185553.28</v>
      </c>
      <c r="I47" s="72">
        <f>H47-F47</f>
        <v>10878053.280000001</v>
      </c>
      <c r="J47" s="74">
        <v>223012208.21000001</v>
      </c>
      <c r="K47" s="72">
        <f>J47-H47</f>
        <v>826654.93000000715</v>
      </c>
      <c r="L47" s="74">
        <v>238418212.16</v>
      </c>
      <c r="M47" s="72">
        <f>L47-J47</f>
        <v>15406003.949999988</v>
      </c>
      <c r="N47" s="70">
        <f>C47+E47+G47+I47+K47+M47</f>
        <v>238418212.16</v>
      </c>
    </row>
    <row r="48" spans="1:16" ht="39" customHeight="1" x14ac:dyDescent="0.25">
      <c r="A48" s="18" t="s">
        <v>65</v>
      </c>
      <c r="B48" s="104" t="s">
        <v>243</v>
      </c>
      <c r="C48" s="28">
        <v>8913000</v>
      </c>
      <c r="D48" s="105">
        <v>8913000</v>
      </c>
      <c r="E48" s="106">
        <f t="shared" ref="E48:E92" si="5">D48-C48</f>
        <v>0</v>
      </c>
      <c r="F48" s="105">
        <v>8913000</v>
      </c>
      <c r="G48" s="106">
        <f t="shared" ref="G48:M63" si="6">F48-D48</f>
        <v>0</v>
      </c>
      <c r="H48" s="105">
        <v>9231270</v>
      </c>
      <c r="I48" s="106">
        <f t="shared" si="6"/>
        <v>318270</v>
      </c>
      <c r="J48" s="105">
        <v>9231270</v>
      </c>
      <c r="K48" s="106">
        <f t="shared" si="6"/>
        <v>0</v>
      </c>
      <c r="L48" s="105">
        <v>10390181.939999999</v>
      </c>
      <c r="M48" s="106">
        <f t="shared" si="6"/>
        <v>1158911.9399999995</v>
      </c>
      <c r="N48" s="71">
        <f t="shared" ref="N48:N92" si="7">C48+E48+G48+I48+K48+M48</f>
        <v>10390181.939999999</v>
      </c>
    </row>
    <row r="49" spans="1:14" ht="51" x14ac:dyDescent="0.25">
      <c r="A49" s="18" t="s">
        <v>67</v>
      </c>
      <c r="B49" s="104" t="s">
        <v>244</v>
      </c>
      <c r="C49" s="29">
        <v>115606000</v>
      </c>
      <c r="D49" s="105">
        <v>115606000</v>
      </c>
      <c r="E49" s="106">
        <f t="shared" si="5"/>
        <v>0</v>
      </c>
      <c r="F49" s="105">
        <v>113017000</v>
      </c>
      <c r="G49" s="106">
        <f t="shared" si="6"/>
        <v>-2589000</v>
      </c>
      <c r="H49" s="105">
        <v>112052693.09999999</v>
      </c>
      <c r="I49" s="106">
        <f t="shared" si="6"/>
        <v>-964306.90000000596</v>
      </c>
      <c r="J49" s="105">
        <v>113552693.09999999</v>
      </c>
      <c r="K49" s="106">
        <f t="shared" si="6"/>
        <v>1500000</v>
      </c>
      <c r="L49" s="105">
        <v>129348065.66</v>
      </c>
      <c r="M49" s="106">
        <f t="shared" si="6"/>
        <v>15795372.560000002</v>
      </c>
      <c r="N49" s="71">
        <f t="shared" si="7"/>
        <v>129348065.66</v>
      </c>
    </row>
    <row r="50" spans="1:14" x14ac:dyDescent="0.25">
      <c r="A50" s="18" t="s">
        <v>69</v>
      </c>
      <c r="B50" s="104" t="s">
        <v>245</v>
      </c>
      <c r="C50" s="28">
        <v>96300</v>
      </c>
      <c r="D50" s="105">
        <v>96300</v>
      </c>
      <c r="E50" s="106">
        <f t="shared" si="5"/>
        <v>0</v>
      </c>
      <c r="F50" s="105">
        <v>96300</v>
      </c>
      <c r="G50" s="106">
        <f t="shared" si="6"/>
        <v>0</v>
      </c>
      <c r="H50" s="105">
        <v>96300</v>
      </c>
      <c r="I50" s="106">
        <f t="shared" si="6"/>
        <v>0</v>
      </c>
      <c r="J50" s="105">
        <v>96300</v>
      </c>
      <c r="K50" s="106">
        <f t="shared" si="6"/>
        <v>0</v>
      </c>
      <c r="L50" s="105">
        <v>96300</v>
      </c>
      <c r="M50" s="106">
        <f t="shared" si="6"/>
        <v>0</v>
      </c>
      <c r="N50" s="71">
        <f t="shared" si="7"/>
        <v>96300</v>
      </c>
    </row>
    <row r="51" spans="1:14" x14ac:dyDescent="0.25">
      <c r="A51" s="18" t="s">
        <v>73</v>
      </c>
      <c r="B51" s="104" t="s">
        <v>246</v>
      </c>
      <c r="C51" s="28">
        <v>0</v>
      </c>
      <c r="D51" s="105">
        <v>0</v>
      </c>
      <c r="E51" s="106">
        <f t="shared" si="5"/>
        <v>0</v>
      </c>
      <c r="F51" s="105">
        <v>0</v>
      </c>
      <c r="G51" s="106">
        <f t="shared" si="6"/>
        <v>0</v>
      </c>
      <c r="H51" s="105">
        <v>312167.94</v>
      </c>
      <c r="I51" s="106">
        <f t="shared" si="6"/>
        <v>312167.94</v>
      </c>
      <c r="J51" s="105">
        <v>312167.94</v>
      </c>
      <c r="K51" s="106">
        <f t="shared" si="6"/>
        <v>0</v>
      </c>
      <c r="L51" s="105">
        <v>312167.94</v>
      </c>
      <c r="M51" s="106">
        <f t="shared" si="6"/>
        <v>0</v>
      </c>
      <c r="N51" s="71">
        <f t="shared" si="7"/>
        <v>312167.94</v>
      </c>
    </row>
    <row r="52" spans="1:14" x14ac:dyDescent="0.25">
      <c r="A52" s="18" t="s">
        <v>77</v>
      </c>
      <c r="B52" s="104" t="s">
        <v>247</v>
      </c>
      <c r="C52" s="28">
        <v>5000000</v>
      </c>
      <c r="D52" s="105">
        <v>5000000</v>
      </c>
      <c r="E52" s="106">
        <f t="shared" si="5"/>
        <v>0</v>
      </c>
      <c r="F52" s="105">
        <v>5000000</v>
      </c>
      <c r="G52" s="106">
        <f t="shared" si="6"/>
        <v>0</v>
      </c>
      <c r="H52" s="105">
        <v>5000000</v>
      </c>
      <c r="I52" s="106">
        <f t="shared" si="6"/>
        <v>0</v>
      </c>
      <c r="J52" s="105">
        <v>5000000</v>
      </c>
      <c r="K52" s="106">
        <f t="shared" si="6"/>
        <v>0</v>
      </c>
      <c r="L52" s="105"/>
      <c r="M52" s="106">
        <f t="shared" si="6"/>
        <v>-5000000</v>
      </c>
      <c r="N52" s="71">
        <f t="shared" si="7"/>
        <v>0</v>
      </c>
    </row>
    <row r="53" spans="1:14" s="38" customFormat="1" x14ac:dyDescent="0.25">
      <c r="A53" s="18" t="s">
        <v>81</v>
      </c>
      <c r="B53" s="104" t="s">
        <v>248</v>
      </c>
      <c r="C53" s="28">
        <v>37937300</v>
      </c>
      <c r="D53" s="105">
        <v>37937300</v>
      </c>
      <c r="E53" s="106">
        <f t="shared" si="5"/>
        <v>0</v>
      </c>
      <c r="F53" s="105">
        <v>84281200</v>
      </c>
      <c r="G53" s="72">
        <f t="shared" si="6"/>
        <v>46343900</v>
      </c>
      <c r="H53" s="105">
        <v>95493122.239999995</v>
      </c>
      <c r="I53" s="72">
        <f t="shared" si="6"/>
        <v>11211922.239999995</v>
      </c>
      <c r="J53" s="105">
        <v>94819777.170000002</v>
      </c>
      <c r="K53" s="72">
        <f t="shared" si="6"/>
        <v>-673345.06999999285</v>
      </c>
      <c r="L53" s="105">
        <v>98271496.620000005</v>
      </c>
      <c r="M53" s="106">
        <f t="shared" si="6"/>
        <v>3451719.450000003</v>
      </c>
      <c r="N53" s="71">
        <f t="shared" si="7"/>
        <v>98271496.620000005</v>
      </c>
    </row>
    <row r="54" spans="1:14" ht="25.5" x14ac:dyDescent="0.25">
      <c r="A54" s="16" t="s">
        <v>86</v>
      </c>
      <c r="B54" s="103" t="s">
        <v>249</v>
      </c>
      <c r="C54" s="27">
        <v>55535000</v>
      </c>
      <c r="D54" s="74">
        <v>55535000</v>
      </c>
      <c r="E54" s="72">
        <f t="shared" si="5"/>
        <v>0</v>
      </c>
      <c r="F54" s="74">
        <v>53509900</v>
      </c>
      <c r="G54" s="72">
        <f t="shared" si="6"/>
        <v>-2025100</v>
      </c>
      <c r="H54" s="74">
        <v>53019900</v>
      </c>
      <c r="I54" s="72">
        <f t="shared" si="6"/>
        <v>-490000</v>
      </c>
      <c r="J54" s="74">
        <v>52602554.990000002</v>
      </c>
      <c r="K54" s="72">
        <f t="shared" si="6"/>
        <v>-417345.00999999791</v>
      </c>
      <c r="L54" s="74">
        <v>48064625.049999997</v>
      </c>
      <c r="M54" s="72">
        <f t="shared" si="6"/>
        <v>-4537929.9400000051</v>
      </c>
      <c r="N54" s="71">
        <f t="shared" si="7"/>
        <v>48064625.049999997</v>
      </c>
    </row>
    <row r="55" spans="1:14" x14ac:dyDescent="0.25">
      <c r="A55" s="18" t="s">
        <v>339</v>
      </c>
      <c r="B55" s="104" t="s">
        <v>250</v>
      </c>
      <c r="C55" s="28">
        <v>27760000</v>
      </c>
      <c r="D55" s="105">
        <v>27760000</v>
      </c>
      <c r="E55" s="106">
        <f t="shared" si="5"/>
        <v>0</v>
      </c>
      <c r="F55" s="105">
        <v>269000</v>
      </c>
      <c r="G55" s="106">
        <f t="shared" si="6"/>
        <v>-27491000</v>
      </c>
      <c r="H55" s="105">
        <v>0</v>
      </c>
      <c r="I55" s="106">
        <f t="shared" si="6"/>
        <v>-269000</v>
      </c>
      <c r="J55" s="105">
        <v>0</v>
      </c>
      <c r="K55" s="106">
        <f t="shared" si="6"/>
        <v>0</v>
      </c>
      <c r="L55" s="105"/>
      <c r="M55" s="106">
        <f t="shared" si="6"/>
        <v>0</v>
      </c>
      <c r="N55" s="71">
        <f t="shared" si="7"/>
        <v>0</v>
      </c>
    </row>
    <row r="56" spans="1:14" s="38" customFormat="1" ht="38.25" x14ac:dyDescent="0.25">
      <c r="A56" s="18" t="s">
        <v>340</v>
      </c>
      <c r="B56" s="104" t="s">
        <v>251</v>
      </c>
      <c r="C56" s="28">
        <v>27775000</v>
      </c>
      <c r="D56" s="105">
        <v>27775000</v>
      </c>
      <c r="E56" s="106">
        <f t="shared" si="5"/>
        <v>0</v>
      </c>
      <c r="F56" s="105">
        <v>53240900</v>
      </c>
      <c r="G56" s="106">
        <f t="shared" si="6"/>
        <v>25465900</v>
      </c>
      <c r="H56" s="105">
        <v>53019900</v>
      </c>
      <c r="I56" s="106">
        <f t="shared" si="6"/>
        <v>-221000</v>
      </c>
      <c r="J56" s="105">
        <v>52602554.990000002</v>
      </c>
      <c r="K56" s="106">
        <f t="shared" si="6"/>
        <v>-417345.00999999791</v>
      </c>
      <c r="L56" s="105">
        <v>48064625.049999997</v>
      </c>
      <c r="M56" s="106">
        <f t="shared" si="6"/>
        <v>-4537929.9400000051</v>
      </c>
      <c r="N56" s="71">
        <f t="shared" si="7"/>
        <v>48064625.049999997</v>
      </c>
    </row>
    <row r="57" spans="1:14" x14ac:dyDescent="0.25">
      <c r="A57" s="16" t="s">
        <v>96</v>
      </c>
      <c r="B57" s="103" t="s">
        <v>252</v>
      </c>
      <c r="C57" s="27">
        <v>397554800</v>
      </c>
      <c r="D57" s="74">
        <v>397554800</v>
      </c>
      <c r="E57" s="72">
        <f t="shared" si="5"/>
        <v>0</v>
      </c>
      <c r="F57" s="74">
        <v>367220800</v>
      </c>
      <c r="G57" s="72">
        <f t="shared" si="6"/>
        <v>-30334000</v>
      </c>
      <c r="H57" s="74">
        <v>444420426.19999999</v>
      </c>
      <c r="I57" s="72">
        <f t="shared" si="6"/>
        <v>77199626.199999988</v>
      </c>
      <c r="J57" s="74">
        <v>446083215.38</v>
      </c>
      <c r="K57" s="72">
        <f t="shared" si="6"/>
        <v>1662789.1800000072</v>
      </c>
      <c r="L57" s="74">
        <v>448148913.64999998</v>
      </c>
      <c r="M57" s="72">
        <f t="shared" si="6"/>
        <v>2065698.2699999809</v>
      </c>
      <c r="N57" s="71">
        <f t="shared" si="7"/>
        <v>448148913.64999998</v>
      </c>
    </row>
    <row r="58" spans="1:14" x14ac:dyDescent="0.25">
      <c r="A58" s="20" t="s">
        <v>100</v>
      </c>
      <c r="B58" s="107" t="s">
        <v>253</v>
      </c>
      <c r="C58" s="71">
        <v>2564600</v>
      </c>
      <c r="D58" s="105">
        <v>2564600.0000000005</v>
      </c>
      <c r="E58" s="106">
        <f t="shared" si="5"/>
        <v>0</v>
      </c>
      <c r="F58" s="105">
        <v>2564600</v>
      </c>
      <c r="G58" s="106">
        <f t="shared" si="6"/>
        <v>0</v>
      </c>
      <c r="H58" s="105">
        <v>2564600</v>
      </c>
      <c r="I58" s="106">
        <f t="shared" si="6"/>
        <v>0</v>
      </c>
      <c r="J58" s="105">
        <v>2564600</v>
      </c>
      <c r="K58" s="106">
        <f t="shared" si="6"/>
        <v>0</v>
      </c>
      <c r="L58" s="105">
        <v>3191800</v>
      </c>
      <c r="M58" s="106">
        <f t="shared" si="6"/>
        <v>627200</v>
      </c>
      <c r="N58" s="71">
        <f t="shared" si="7"/>
        <v>3191800</v>
      </c>
    </row>
    <row r="59" spans="1:14" x14ac:dyDescent="0.25">
      <c r="A59" s="18" t="s">
        <v>106</v>
      </c>
      <c r="B59" s="104" t="s">
        <v>254</v>
      </c>
      <c r="C59" s="29">
        <v>72000000</v>
      </c>
      <c r="D59" s="105">
        <v>72000000</v>
      </c>
      <c r="E59" s="106">
        <f t="shared" si="5"/>
        <v>0</v>
      </c>
      <c r="F59" s="105">
        <v>72000000</v>
      </c>
      <c r="G59" s="106">
        <f t="shared" si="6"/>
        <v>0</v>
      </c>
      <c r="H59" s="105">
        <v>82065142.879999995</v>
      </c>
      <c r="I59" s="106">
        <f t="shared" si="6"/>
        <v>10065142.879999995</v>
      </c>
      <c r="J59" s="105">
        <v>81642756.099999994</v>
      </c>
      <c r="K59" s="106">
        <f t="shared" si="6"/>
        <v>-422386.78000000119</v>
      </c>
      <c r="L59" s="105">
        <v>79817524.379999995</v>
      </c>
      <c r="M59" s="106">
        <f t="shared" si="6"/>
        <v>-1825231.7199999988</v>
      </c>
      <c r="N59" s="71">
        <f t="shared" si="7"/>
        <v>79817524.379999995</v>
      </c>
    </row>
    <row r="60" spans="1:14" x14ac:dyDescent="0.25">
      <c r="A60" s="18" t="s">
        <v>108</v>
      </c>
      <c r="B60" s="104" t="s">
        <v>255</v>
      </c>
      <c r="C60" s="28">
        <v>197330000</v>
      </c>
      <c r="D60" s="105">
        <v>197330000</v>
      </c>
      <c r="E60" s="106">
        <f t="shared" si="5"/>
        <v>0</v>
      </c>
      <c r="F60" s="105">
        <v>197330000</v>
      </c>
      <c r="G60" s="106">
        <f t="shared" si="6"/>
        <v>0</v>
      </c>
      <c r="H60" s="105">
        <v>266352967.34</v>
      </c>
      <c r="I60" s="106">
        <f t="shared" si="6"/>
        <v>69022967.340000004</v>
      </c>
      <c r="J60" s="105">
        <v>264660388.03</v>
      </c>
      <c r="K60" s="106">
        <f t="shared" si="6"/>
        <v>-1692579.3100000024</v>
      </c>
      <c r="L60" s="105">
        <v>260215150.59999999</v>
      </c>
      <c r="M60" s="106">
        <f t="shared" si="6"/>
        <v>-4445237.4300000072</v>
      </c>
      <c r="N60" s="71">
        <f t="shared" si="7"/>
        <v>260215150.59999999</v>
      </c>
    </row>
    <row r="61" spans="1:14" s="38" customFormat="1" x14ac:dyDescent="0.25">
      <c r="A61" s="18" t="s">
        <v>114</v>
      </c>
      <c r="B61" s="104" t="s">
        <v>256</v>
      </c>
      <c r="C61" s="28">
        <v>125660200</v>
      </c>
      <c r="D61" s="105">
        <v>125660200</v>
      </c>
      <c r="E61" s="106">
        <f t="shared" si="5"/>
        <v>0</v>
      </c>
      <c r="F61" s="105">
        <v>95326200</v>
      </c>
      <c r="G61" s="106">
        <f t="shared" si="6"/>
        <v>-30334000</v>
      </c>
      <c r="H61" s="105">
        <v>95547715.980000004</v>
      </c>
      <c r="I61" s="106">
        <f t="shared" si="6"/>
        <v>221515.98000000417</v>
      </c>
      <c r="J61" s="105">
        <v>97215471.25</v>
      </c>
      <c r="K61" s="106">
        <f t="shared" si="6"/>
        <v>1667755.2699999958</v>
      </c>
      <c r="L61" s="105">
        <v>104924438.67</v>
      </c>
      <c r="M61" s="106">
        <f t="shared" si="6"/>
        <v>7708967.4200000018</v>
      </c>
      <c r="N61" s="71">
        <f t="shared" si="7"/>
        <v>104924438.67</v>
      </c>
    </row>
    <row r="62" spans="1:14" x14ac:dyDescent="0.25">
      <c r="A62" s="16" t="s">
        <v>116</v>
      </c>
      <c r="B62" s="103" t="s">
        <v>257</v>
      </c>
      <c r="C62" s="31">
        <v>359120100</v>
      </c>
      <c r="D62" s="74">
        <v>345719217.13999999</v>
      </c>
      <c r="E62" s="72">
        <f t="shared" si="5"/>
        <v>-13400882.860000014</v>
      </c>
      <c r="F62" s="74">
        <v>344264317.13999999</v>
      </c>
      <c r="G62" s="72">
        <f t="shared" si="6"/>
        <v>-1454900</v>
      </c>
      <c r="H62" s="74">
        <v>343216779.01999998</v>
      </c>
      <c r="I62" s="72">
        <f t="shared" si="6"/>
        <v>-1047538.1200000048</v>
      </c>
      <c r="J62" s="74">
        <v>339675847.29000002</v>
      </c>
      <c r="K62" s="72">
        <f t="shared" si="6"/>
        <v>-3540931.7299999595</v>
      </c>
      <c r="L62" s="74">
        <v>327434681.42000002</v>
      </c>
      <c r="M62" s="72">
        <f t="shared" si="6"/>
        <v>-12241165.870000005</v>
      </c>
      <c r="N62" s="70">
        <f t="shared" si="7"/>
        <v>327434681.42000002</v>
      </c>
    </row>
    <row r="63" spans="1:14" x14ac:dyDescent="0.25">
      <c r="A63" s="18" t="s">
        <v>118</v>
      </c>
      <c r="B63" s="104" t="s">
        <v>258</v>
      </c>
      <c r="C63" s="29">
        <v>15534000</v>
      </c>
      <c r="D63" s="105">
        <v>15534000</v>
      </c>
      <c r="E63" s="106">
        <f t="shared" si="5"/>
        <v>0</v>
      </c>
      <c r="F63" s="105">
        <v>15534000</v>
      </c>
      <c r="G63" s="106">
        <f t="shared" si="6"/>
        <v>0</v>
      </c>
      <c r="H63" s="105">
        <v>15227785.67</v>
      </c>
      <c r="I63" s="106">
        <f t="shared" si="6"/>
        <v>-306214.33000000007</v>
      </c>
      <c r="J63" s="105">
        <v>18079785.670000002</v>
      </c>
      <c r="K63" s="106">
        <f t="shared" si="6"/>
        <v>2852000.0000000019</v>
      </c>
      <c r="L63" s="105">
        <v>18004300.59</v>
      </c>
      <c r="M63" s="106">
        <f t="shared" si="6"/>
        <v>-75485.080000001937</v>
      </c>
      <c r="N63" s="71">
        <f t="shared" si="7"/>
        <v>18004300.59</v>
      </c>
    </row>
    <row r="64" spans="1:14" x14ac:dyDescent="0.25">
      <c r="A64" s="18" t="s">
        <v>120</v>
      </c>
      <c r="B64" s="104" t="s">
        <v>259</v>
      </c>
      <c r="C64" s="28">
        <v>81627000</v>
      </c>
      <c r="D64" s="105">
        <v>81627000</v>
      </c>
      <c r="E64" s="106">
        <f t="shared" si="5"/>
        <v>0</v>
      </c>
      <c r="F64" s="105">
        <v>81627000</v>
      </c>
      <c r="G64" s="106">
        <f t="shared" ref="G64:M79" si="8">F64-D64</f>
        <v>0</v>
      </c>
      <c r="H64" s="105">
        <v>64967857.119999997</v>
      </c>
      <c r="I64" s="106">
        <f t="shared" si="8"/>
        <v>-16659142.880000003</v>
      </c>
      <c r="J64" s="105">
        <v>45613590.409999996</v>
      </c>
      <c r="K64" s="106">
        <f t="shared" si="8"/>
        <v>-19354266.710000001</v>
      </c>
      <c r="L64" s="105">
        <v>34358740.18</v>
      </c>
      <c r="M64" s="106">
        <f t="shared" si="8"/>
        <v>-11254850.229999997</v>
      </c>
      <c r="N64" s="71">
        <f t="shared" si="7"/>
        <v>34358740.18</v>
      </c>
    </row>
    <row r="65" spans="1:14" x14ac:dyDescent="0.25">
      <c r="A65" s="18" t="s">
        <v>122</v>
      </c>
      <c r="B65" s="104" t="s">
        <v>260</v>
      </c>
      <c r="C65" s="28">
        <v>211203100</v>
      </c>
      <c r="D65" s="105">
        <v>197802217.13999999</v>
      </c>
      <c r="E65" s="106">
        <f t="shared" si="5"/>
        <v>-13400882.860000014</v>
      </c>
      <c r="F65" s="105">
        <v>197802217.13999999</v>
      </c>
      <c r="G65" s="106">
        <f t="shared" si="8"/>
        <v>0</v>
      </c>
      <c r="H65" s="105">
        <v>209615556.22999999</v>
      </c>
      <c r="I65" s="106">
        <f t="shared" si="8"/>
        <v>11813339.090000004</v>
      </c>
      <c r="J65" s="105">
        <v>223686891.21000001</v>
      </c>
      <c r="K65" s="106">
        <f t="shared" si="8"/>
        <v>14071334.980000019</v>
      </c>
      <c r="L65" s="105">
        <v>224774128.97999999</v>
      </c>
      <c r="M65" s="106">
        <f t="shared" si="8"/>
        <v>1087237.7699999809</v>
      </c>
      <c r="N65" s="71">
        <f t="shared" si="7"/>
        <v>224774128.97999999</v>
      </c>
    </row>
    <row r="66" spans="1:14" s="38" customFormat="1" ht="25.5" x14ac:dyDescent="0.25">
      <c r="A66" s="18" t="s">
        <v>124</v>
      </c>
      <c r="B66" s="104" t="s">
        <v>261</v>
      </c>
      <c r="C66" s="28">
        <v>50756000</v>
      </c>
      <c r="D66" s="105">
        <v>50756000</v>
      </c>
      <c r="E66" s="106">
        <f t="shared" si="5"/>
        <v>0</v>
      </c>
      <c r="F66" s="105">
        <v>49301100</v>
      </c>
      <c r="G66" s="106">
        <f t="shared" si="8"/>
        <v>-1454900</v>
      </c>
      <c r="H66" s="105">
        <v>51295580</v>
      </c>
      <c r="I66" s="106">
        <f t="shared" si="8"/>
        <v>1994480</v>
      </c>
      <c r="J66" s="105">
        <v>52295580</v>
      </c>
      <c r="K66" s="106">
        <f t="shared" si="8"/>
        <v>1000000</v>
      </c>
      <c r="L66" s="105">
        <v>50297511.670000002</v>
      </c>
      <c r="M66" s="106">
        <f t="shared" si="8"/>
        <v>-1998068.3299999982</v>
      </c>
      <c r="N66" s="71">
        <f t="shared" si="7"/>
        <v>50297511.670000002</v>
      </c>
    </row>
    <row r="67" spans="1:14" x14ac:dyDescent="0.25">
      <c r="A67" s="43" t="s">
        <v>126</v>
      </c>
      <c r="B67" s="108" t="s">
        <v>262</v>
      </c>
      <c r="C67" s="27"/>
      <c r="D67" s="74"/>
      <c r="E67" s="72">
        <f t="shared" si="5"/>
        <v>0</v>
      </c>
      <c r="F67" s="74"/>
      <c r="G67" s="72">
        <f t="shared" si="8"/>
        <v>0</v>
      </c>
      <c r="H67" s="74"/>
      <c r="I67" s="72">
        <f t="shared" si="8"/>
        <v>0</v>
      </c>
      <c r="J67" s="74"/>
      <c r="K67" s="72">
        <f t="shared" si="8"/>
        <v>0</v>
      </c>
      <c r="L67" s="74">
        <v>2487182.41</v>
      </c>
      <c r="M67" s="72">
        <f t="shared" si="8"/>
        <v>2487182.41</v>
      </c>
      <c r="N67" s="70">
        <f t="shared" si="7"/>
        <v>2487182.41</v>
      </c>
    </row>
    <row r="68" spans="1:14" x14ac:dyDescent="0.25">
      <c r="A68" s="44" t="s">
        <v>132</v>
      </c>
      <c r="B68" s="109" t="s">
        <v>343</v>
      </c>
      <c r="C68" s="28"/>
      <c r="D68" s="105"/>
      <c r="E68" s="106">
        <f t="shared" si="5"/>
        <v>0</v>
      </c>
      <c r="F68" s="105"/>
      <c r="G68" s="106">
        <f t="shared" si="8"/>
        <v>0</v>
      </c>
      <c r="H68" s="105"/>
      <c r="I68" s="106">
        <f t="shared" si="8"/>
        <v>0</v>
      </c>
      <c r="J68" s="105"/>
      <c r="K68" s="106">
        <f t="shared" si="8"/>
        <v>0</v>
      </c>
      <c r="L68" s="105">
        <v>2487182.41</v>
      </c>
      <c r="M68" s="106">
        <f t="shared" si="8"/>
        <v>2487182.41</v>
      </c>
      <c r="N68" s="71">
        <f t="shared" si="7"/>
        <v>2487182.41</v>
      </c>
    </row>
    <row r="69" spans="1:14" x14ac:dyDescent="0.25">
      <c r="A69" s="16" t="s">
        <v>134</v>
      </c>
      <c r="B69" s="103" t="s">
        <v>263</v>
      </c>
      <c r="C69" s="27">
        <v>1923564800</v>
      </c>
      <c r="D69" s="74">
        <v>1938625856.5</v>
      </c>
      <c r="E69" s="72">
        <f>D69-C69</f>
        <v>15061056.5</v>
      </c>
      <c r="F69" s="74">
        <v>1937090856.5</v>
      </c>
      <c r="G69" s="72">
        <f t="shared" si="8"/>
        <v>-1535000</v>
      </c>
      <c r="H69" s="74">
        <v>1936680238.2099998</v>
      </c>
      <c r="I69" s="72">
        <f t="shared" si="8"/>
        <v>-410618.29000020027</v>
      </c>
      <c r="J69" s="74">
        <v>2078779804.1400001</v>
      </c>
      <c r="K69" s="72">
        <f t="shared" si="8"/>
        <v>142099565.93000031</v>
      </c>
      <c r="L69" s="74">
        <v>2077494459.6700001</v>
      </c>
      <c r="M69" s="72">
        <f t="shared" si="8"/>
        <v>-1285344.4700000286</v>
      </c>
      <c r="N69" s="70">
        <f t="shared" si="7"/>
        <v>2077494459.6700001</v>
      </c>
    </row>
    <row r="70" spans="1:14" x14ac:dyDescent="0.25">
      <c r="A70" s="18" t="s">
        <v>136</v>
      </c>
      <c r="B70" s="104" t="s">
        <v>264</v>
      </c>
      <c r="C70" s="28">
        <v>805327800</v>
      </c>
      <c r="D70" s="105">
        <v>810524200</v>
      </c>
      <c r="E70" s="106">
        <f>D70-C70</f>
        <v>5196400</v>
      </c>
      <c r="F70" s="105">
        <v>810524200</v>
      </c>
      <c r="G70" s="106">
        <f t="shared" si="8"/>
        <v>0</v>
      </c>
      <c r="H70" s="105">
        <v>812282870.42999995</v>
      </c>
      <c r="I70" s="106">
        <f t="shared" si="8"/>
        <v>1758670.4299999475</v>
      </c>
      <c r="J70" s="105">
        <v>900322917.90999997</v>
      </c>
      <c r="K70" s="106">
        <f t="shared" si="8"/>
        <v>88040047.480000019</v>
      </c>
      <c r="L70" s="105">
        <v>922900181.05999994</v>
      </c>
      <c r="M70" s="106">
        <f t="shared" si="8"/>
        <v>22577263.149999976</v>
      </c>
      <c r="N70" s="71">
        <f t="shared" si="7"/>
        <v>922900181.05999994</v>
      </c>
    </row>
    <row r="71" spans="1:14" x14ac:dyDescent="0.25">
      <c r="A71" s="18" t="s">
        <v>138</v>
      </c>
      <c r="B71" s="104" t="s">
        <v>265</v>
      </c>
      <c r="C71" s="28">
        <v>826825400</v>
      </c>
      <c r="D71" s="105">
        <v>836689970.78999984</v>
      </c>
      <c r="E71" s="106">
        <f>D71-C71</f>
        <v>9864570.7899998426</v>
      </c>
      <c r="F71" s="105">
        <v>836689970.78999996</v>
      </c>
      <c r="G71" s="106">
        <f t="shared" si="8"/>
        <v>0</v>
      </c>
      <c r="H71" s="105">
        <v>840848897.34000003</v>
      </c>
      <c r="I71" s="106">
        <f t="shared" si="8"/>
        <v>4158926.5500000715</v>
      </c>
      <c r="J71" s="105">
        <v>882738986.5</v>
      </c>
      <c r="K71" s="106">
        <f t="shared" si="8"/>
        <v>41890089.159999967</v>
      </c>
      <c r="L71" s="105">
        <v>889661247.13</v>
      </c>
      <c r="M71" s="106">
        <f t="shared" si="8"/>
        <v>6922260.6299999952</v>
      </c>
      <c r="N71" s="71">
        <f t="shared" si="7"/>
        <v>889661247.12999988</v>
      </c>
    </row>
    <row r="72" spans="1:14" x14ac:dyDescent="0.25">
      <c r="A72" s="18" t="s">
        <v>240</v>
      </c>
      <c r="B72" s="104" t="s">
        <v>266</v>
      </c>
      <c r="C72" s="28">
        <v>183323300</v>
      </c>
      <c r="D72" s="105">
        <v>183323385.71000001</v>
      </c>
      <c r="E72" s="106">
        <f>D72-C72</f>
        <v>85.71000000834465</v>
      </c>
      <c r="F72" s="105">
        <v>183323385.71000001</v>
      </c>
      <c r="G72" s="106">
        <f t="shared" si="8"/>
        <v>0</v>
      </c>
      <c r="H72" s="105">
        <v>177460770.38999999</v>
      </c>
      <c r="I72" s="106">
        <f t="shared" si="8"/>
        <v>-5862615.3200000226</v>
      </c>
      <c r="J72" s="105">
        <v>192322149.80000001</v>
      </c>
      <c r="K72" s="106">
        <f t="shared" si="8"/>
        <v>14861379.410000026</v>
      </c>
      <c r="L72" s="105">
        <v>175804645.33000001</v>
      </c>
      <c r="M72" s="106">
        <f t="shared" si="8"/>
        <v>-16517504.469999999</v>
      </c>
      <c r="N72" s="71">
        <f t="shared" si="7"/>
        <v>175804645.33000001</v>
      </c>
    </row>
    <row r="73" spans="1:14" s="38" customFormat="1" ht="25.5" x14ac:dyDescent="0.25">
      <c r="A73" s="18" t="s">
        <v>142</v>
      </c>
      <c r="B73" s="104" t="s">
        <v>267</v>
      </c>
      <c r="C73" s="29">
        <v>500000</v>
      </c>
      <c r="D73" s="105">
        <v>500000</v>
      </c>
      <c r="E73" s="106">
        <f t="shared" si="5"/>
        <v>0</v>
      </c>
      <c r="F73" s="105">
        <v>500000</v>
      </c>
      <c r="G73" s="106">
        <f t="shared" si="8"/>
        <v>0</v>
      </c>
      <c r="H73" s="105">
        <v>623000</v>
      </c>
      <c r="I73" s="106">
        <f t="shared" si="8"/>
        <v>123000</v>
      </c>
      <c r="J73" s="105">
        <v>623000</v>
      </c>
      <c r="K73" s="106">
        <f t="shared" si="8"/>
        <v>0</v>
      </c>
      <c r="L73" s="105">
        <v>149200</v>
      </c>
      <c r="M73" s="106">
        <f t="shared" si="8"/>
        <v>-473800</v>
      </c>
      <c r="N73" s="106">
        <f t="shared" si="7"/>
        <v>149200</v>
      </c>
    </row>
    <row r="74" spans="1:14" x14ac:dyDescent="0.25">
      <c r="A74" s="18" t="s">
        <v>241</v>
      </c>
      <c r="B74" s="104" t="s">
        <v>268</v>
      </c>
      <c r="C74" s="28">
        <v>57422300</v>
      </c>
      <c r="D74" s="105">
        <v>57422300</v>
      </c>
      <c r="E74" s="106">
        <f t="shared" si="5"/>
        <v>0</v>
      </c>
      <c r="F74" s="105">
        <v>57422300</v>
      </c>
      <c r="G74" s="106">
        <f t="shared" si="8"/>
        <v>0</v>
      </c>
      <c r="H74" s="105">
        <v>58244934.810000002</v>
      </c>
      <c r="I74" s="106">
        <f t="shared" si="8"/>
        <v>822634.81000000238</v>
      </c>
      <c r="J74" s="105">
        <v>57343952.340000004</v>
      </c>
      <c r="K74" s="106">
        <f t="shared" si="8"/>
        <v>-900982.46999999881</v>
      </c>
      <c r="L74" s="105">
        <v>44341826.5</v>
      </c>
      <c r="M74" s="106">
        <f t="shared" si="8"/>
        <v>-13002125.840000004</v>
      </c>
      <c r="N74" s="106">
        <f t="shared" si="7"/>
        <v>44341826.5</v>
      </c>
    </row>
    <row r="75" spans="1:14" x14ac:dyDescent="0.25">
      <c r="A75" s="18" t="s">
        <v>150</v>
      </c>
      <c r="B75" s="104" t="s">
        <v>269</v>
      </c>
      <c r="C75" s="28">
        <v>50166000</v>
      </c>
      <c r="D75" s="105">
        <v>50166000</v>
      </c>
      <c r="E75" s="106">
        <f t="shared" si="5"/>
        <v>0</v>
      </c>
      <c r="F75" s="105">
        <v>48631000</v>
      </c>
      <c r="G75" s="106">
        <f t="shared" si="8"/>
        <v>-1535000</v>
      </c>
      <c r="H75" s="105">
        <v>47219765.240000002</v>
      </c>
      <c r="I75" s="106">
        <f t="shared" si="8"/>
        <v>-1411234.7599999979</v>
      </c>
      <c r="J75" s="105">
        <v>45428797.590000004</v>
      </c>
      <c r="K75" s="106">
        <f t="shared" si="8"/>
        <v>-1790967.6499999985</v>
      </c>
      <c r="L75" s="105">
        <v>44637359.649999999</v>
      </c>
      <c r="M75" s="106">
        <f t="shared" si="8"/>
        <v>-791437.94000000507</v>
      </c>
      <c r="N75" s="106">
        <f t="shared" si="7"/>
        <v>44637359.649999999</v>
      </c>
    </row>
    <row r="76" spans="1:14" s="38" customFormat="1" x14ac:dyDescent="0.25">
      <c r="A76" s="22" t="s">
        <v>152</v>
      </c>
      <c r="B76" s="103" t="s">
        <v>270</v>
      </c>
      <c r="C76" s="32">
        <v>70539700</v>
      </c>
      <c r="D76" s="74">
        <v>70539700.000000015</v>
      </c>
      <c r="E76" s="72">
        <f t="shared" si="5"/>
        <v>0</v>
      </c>
      <c r="F76" s="74">
        <v>66224700</v>
      </c>
      <c r="G76" s="72">
        <f t="shared" si="8"/>
        <v>-4315000.0000000149</v>
      </c>
      <c r="H76" s="74">
        <v>62879289.460000001</v>
      </c>
      <c r="I76" s="72">
        <f t="shared" si="8"/>
        <v>-3345410.5399999991</v>
      </c>
      <c r="J76" s="74">
        <v>67702438.400000006</v>
      </c>
      <c r="K76" s="72">
        <f t="shared" si="8"/>
        <v>4823148.9400000051</v>
      </c>
      <c r="L76" s="74">
        <v>67299818.569999993</v>
      </c>
      <c r="M76" s="72">
        <f t="shared" si="8"/>
        <v>-402619.83000001311</v>
      </c>
      <c r="N76" s="72">
        <f t="shared" si="7"/>
        <v>67299818.569999978</v>
      </c>
    </row>
    <row r="77" spans="1:14" x14ac:dyDescent="0.25">
      <c r="A77" s="23" t="s">
        <v>154</v>
      </c>
      <c r="B77" s="104" t="s">
        <v>271</v>
      </c>
      <c r="C77" s="33">
        <v>65183700</v>
      </c>
      <c r="D77" s="105">
        <v>65183700.000000007</v>
      </c>
      <c r="E77" s="106">
        <f t="shared" si="5"/>
        <v>0</v>
      </c>
      <c r="F77" s="105">
        <v>65183700</v>
      </c>
      <c r="G77" s="106">
        <f t="shared" si="8"/>
        <v>0</v>
      </c>
      <c r="H77" s="105">
        <v>60208289.460000001</v>
      </c>
      <c r="I77" s="106">
        <f t="shared" si="8"/>
        <v>-4975410.5399999991</v>
      </c>
      <c r="J77" s="105">
        <v>65031438.399999999</v>
      </c>
      <c r="K77" s="106">
        <f t="shared" si="8"/>
        <v>4823148.9399999976</v>
      </c>
      <c r="L77" s="105">
        <v>64834466.710000001</v>
      </c>
      <c r="M77" s="106">
        <f t="shared" si="8"/>
        <v>-196971.68999999762</v>
      </c>
      <c r="N77" s="106">
        <f t="shared" si="7"/>
        <v>64834466.710000001</v>
      </c>
    </row>
    <row r="78" spans="1:14" ht="13.5" customHeight="1" x14ac:dyDescent="0.25">
      <c r="A78" s="23" t="s">
        <v>158</v>
      </c>
      <c r="B78" s="104" t="s">
        <v>272</v>
      </c>
      <c r="C78" s="33">
        <v>5356000</v>
      </c>
      <c r="D78" s="105">
        <v>5356000</v>
      </c>
      <c r="E78" s="106">
        <f t="shared" si="5"/>
        <v>0</v>
      </c>
      <c r="F78" s="105">
        <v>1041000</v>
      </c>
      <c r="G78" s="106">
        <f t="shared" si="8"/>
        <v>-4315000</v>
      </c>
      <c r="H78" s="105">
        <v>2671000</v>
      </c>
      <c r="I78" s="106">
        <f t="shared" si="8"/>
        <v>1630000</v>
      </c>
      <c r="J78" s="105">
        <v>2671000</v>
      </c>
      <c r="K78" s="106">
        <f t="shared" si="8"/>
        <v>0</v>
      </c>
      <c r="L78" s="105">
        <v>2465351.86</v>
      </c>
      <c r="M78" s="106">
        <f t="shared" si="8"/>
        <v>-205648.14000000013</v>
      </c>
      <c r="N78" s="106">
        <f t="shared" si="7"/>
        <v>2465351.86</v>
      </c>
    </row>
    <row r="79" spans="1:14" x14ac:dyDescent="0.25">
      <c r="A79" s="22" t="s">
        <v>175</v>
      </c>
      <c r="B79" s="103" t="s">
        <v>273</v>
      </c>
      <c r="C79" s="32">
        <v>127219000</v>
      </c>
      <c r="D79" s="74">
        <v>127218999.99999999</v>
      </c>
      <c r="E79" s="72">
        <f t="shared" si="5"/>
        <v>0</v>
      </c>
      <c r="F79" s="74">
        <v>127219000</v>
      </c>
      <c r="G79" s="72">
        <f t="shared" si="8"/>
        <v>0</v>
      </c>
      <c r="H79" s="74">
        <v>126406529.81999999</v>
      </c>
      <c r="I79" s="72">
        <f t="shared" si="8"/>
        <v>-812470.18000000715</v>
      </c>
      <c r="J79" s="74">
        <v>128260428.31999999</v>
      </c>
      <c r="K79" s="72">
        <f t="shared" si="8"/>
        <v>1853898.5</v>
      </c>
      <c r="L79" s="74">
        <v>120160906.2</v>
      </c>
      <c r="M79" s="72">
        <f t="shared" si="8"/>
        <v>-8099522.1199999899</v>
      </c>
      <c r="N79" s="72">
        <f t="shared" si="7"/>
        <v>120160906.2</v>
      </c>
    </row>
    <row r="80" spans="1:14" s="38" customFormat="1" x14ac:dyDescent="0.25">
      <c r="A80" s="23" t="s">
        <v>177</v>
      </c>
      <c r="B80" s="104" t="s">
        <v>274</v>
      </c>
      <c r="C80" s="34">
        <v>1691000</v>
      </c>
      <c r="D80" s="105">
        <v>1691000</v>
      </c>
      <c r="E80" s="106">
        <f t="shared" si="5"/>
        <v>0</v>
      </c>
      <c r="F80" s="105">
        <v>1691000</v>
      </c>
      <c r="G80" s="106">
        <f t="shared" ref="G80:M92" si="9">F80-D80</f>
        <v>0</v>
      </c>
      <c r="H80" s="105">
        <v>1691000</v>
      </c>
      <c r="I80" s="106">
        <f t="shared" si="9"/>
        <v>0</v>
      </c>
      <c r="J80" s="105">
        <v>2952100</v>
      </c>
      <c r="K80" s="106">
        <f t="shared" si="9"/>
        <v>1261100</v>
      </c>
      <c r="L80" s="105">
        <v>2918986.06</v>
      </c>
      <c r="M80" s="106">
        <f t="shared" si="9"/>
        <v>-33113.939999999944</v>
      </c>
      <c r="N80" s="106">
        <f t="shared" si="7"/>
        <v>2918986.06</v>
      </c>
    </row>
    <row r="81" spans="1:16" x14ac:dyDescent="0.25">
      <c r="A81" s="23" t="s">
        <v>181</v>
      </c>
      <c r="B81" s="104" t="s">
        <v>275</v>
      </c>
      <c r="C81" s="33">
        <v>10113500</v>
      </c>
      <c r="D81" s="105">
        <v>10113500</v>
      </c>
      <c r="E81" s="106">
        <f t="shared" si="5"/>
        <v>0</v>
      </c>
      <c r="F81" s="105">
        <v>10113500</v>
      </c>
      <c r="G81" s="106">
        <f t="shared" si="9"/>
        <v>0</v>
      </c>
      <c r="H81" s="105">
        <v>11804074.439999999</v>
      </c>
      <c r="I81" s="106">
        <f t="shared" si="9"/>
        <v>1690574.4399999995</v>
      </c>
      <c r="J81" s="105">
        <v>11894161.68</v>
      </c>
      <c r="K81" s="106">
        <f t="shared" si="9"/>
        <v>90087.240000000224</v>
      </c>
      <c r="L81" s="105">
        <v>7617626</v>
      </c>
      <c r="M81" s="106">
        <f t="shared" si="9"/>
        <v>-4276535.68</v>
      </c>
      <c r="N81" s="106">
        <f t="shared" si="7"/>
        <v>7617626</v>
      </c>
    </row>
    <row r="82" spans="1:16" x14ac:dyDescent="0.25">
      <c r="A82" s="23" t="s">
        <v>183</v>
      </c>
      <c r="B82" s="104" t="s">
        <v>276</v>
      </c>
      <c r="C82" s="33">
        <v>115414500</v>
      </c>
      <c r="D82" s="105">
        <v>115414499.99999999</v>
      </c>
      <c r="E82" s="106">
        <f t="shared" si="5"/>
        <v>0</v>
      </c>
      <c r="F82" s="105">
        <v>115414500</v>
      </c>
      <c r="G82" s="106">
        <f t="shared" si="9"/>
        <v>0</v>
      </c>
      <c r="H82" s="105">
        <v>113414166.64</v>
      </c>
      <c r="I82" s="106">
        <f t="shared" si="9"/>
        <v>-2000333.3599999994</v>
      </c>
      <c r="J82" s="105">
        <v>113414166.64</v>
      </c>
      <c r="K82" s="106">
        <f t="shared" si="9"/>
        <v>0</v>
      </c>
      <c r="L82" s="105">
        <v>109624294.14</v>
      </c>
      <c r="M82" s="106">
        <f t="shared" si="9"/>
        <v>-3789872.5</v>
      </c>
      <c r="N82" s="106">
        <f t="shared" si="7"/>
        <v>109624294.14</v>
      </c>
    </row>
    <row r="83" spans="1:16" x14ac:dyDescent="0.25">
      <c r="A83" s="22" t="s">
        <v>187</v>
      </c>
      <c r="B83" s="103" t="s">
        <v>277</v>
      </c>
      <c r="C83" s="35">
        <v>103796400</v>
      </c>
      <c r="D83" s="74">
        <v>103796400</v>
      </c>
      <c r="E83" s="72">
        <f t="shared" si="5"/>
        <v>0</v>
      </c>
      <c r="F83" s="74">
        <v>336379750</v>
      </c>
      <c r="G83" s="72">
        <f t="shared" si="9"/>
        <v>232583350</v>
      </c>
      <c r="H83" s="74">
        <v>337136193.33999997</v>
      </c>
      <c r="I83" s="72">
        <f t="shared" si="9"/>
        <v>756443.33999997377</v>
      </c>
      <c r="J83" s="74">
        <v>337632073.38999999</v>
      </c>
      <c r="K83" s="72">
        <f t="shared" si="9"/>
        <v>495880.05000001192</v>
      </c>
      <c r="L83" s="74">
        <v>337043831.49000001</v>
      </c>
      <c r="M83" s="72">
        <f t="shared" si="9"/>
        <v>-588241.89999997616</v>
      </c>
      <c r="N83" s="72">
        <f t="shared" si="7"/>
        <v>337043831.49000001</v>
      </c>
    </row>
    <row r="84" spans="1:16" x14ac:dyDescent="0.25">
      <c r="A84" s="23" t="s">
        <v>189</v>
      </c>
      <c r="B84" s="104" t="s">
        <v>278</v>
      </c>
      <c r="C84" s="33">
        <v>81939000</v>
      </c>
      <c r="D84" s="105">
        <v>81939000</v>
      </c>
      <c r="E84" s="106">
        <f t="shared" si="5"/>
        <v>0</v>
      </c>
      <c r="F84" s="105">
        <v>317883350</v>
      </c>
      <c r="G84" s="106">
        <f t="shared" si="9"/>
        <v>235944350</v>
      </c>
      <c r="H84" s="105">
        <v>318604276.98000002</v>
      </c>
      <c r="I84" s="106">
        <f t="shared" si="9"/>
        <v>720926.98000001907</v>
      </c>
      <c r="J84" s="105">
        <v>319187484.98000002</v>
      </c>
      <c r="K84" s="106">
        <f t="shared" si="9"/>
        <v>583208</v>
      </c>
      <c r="L84" s="105">
        <v>318949633.75</v>
      </c>
      <c r="M84" s="106">
        <f t="shared" si="9"/>
        <v>-237851.23000001907</v>
      </c>
      <c r="N84" s="106">
        <f t="shared" si="7"/>
        <v>318949633.75</v>
      </c>
    </row>
    <row r="85" spans="1:16" s="38" customFormat="1" x14ac:dyDescent="0.25">
      <c r="A85" s="23" t="s">
        <v>191</v>
      </c>
      <c r="B85" s="104" t="s">
        <v>279</v>
      </c>
      <c r="C85" s="33">
        <v>5202000</v>
      </c>
      <c r="D85" s="105">
        <v>5202000</v>
      </c>
      <c r="E85" s="106">
        <f t="shared" si="5"/>
        <v>0</v>
      </c>
      <c r="F85" s="105">
        <v>5202000</v>
      </c>
      <c r="G85" s="106">
        <f t="shared" si="9"/>
        <v>0</v>
      </c>
      <c r="H85" s="105">
        <v>5202000</v>
      </c>
      <c r="I85" s="106">
        <f t="shared" si="9"/>
        <v>0</v>
      </c>
      <c r="J85" s="105">
        <v>6202000</v>
      </c>
      <c r="K85" s="106">
        <f t="shared" si="9"/>
        <v>1000000</v>
      </c>
      <c r="L85" s="105">
        <v>5891831.3600000003</v>
      </c>
      <c r="M85" s="106">
        <f t="shared" si="9"/>
        <v>-310168.63999999966</v>
      </c>
      <c r="N85" s="106">
        <f t="shared" si="7"/>
        <v>5891831.3600000003</v>
      </c>
    </row>
    <row r="86" spans="1:16" x14ac:dyDescent="0.25">
      <c r="A86" s="23" t="s">
        <v>193</v>
      </c>
      <c r="B86" s="104" t="s">
        <v>280</v>
      </c>
      <c r="C86" s="33">
        <v>4600400</v>
      </c>
      <c r="D86" s="105">
        <v>4600400</v>
      </c>
      <c r="E86" s="106">
        <f t="shared" si="5"/>
        <v>0</v>
      </c>
      <c r="F86" s="105">
        <v>4600400</v>
      </c>
      <c r="G86" s="106">
        <f t="shared" si="9"/>
        <v>0</v>
      </c>
      <c r="H86" s="105">
        <v>4600400</v>
      </c>
      <c r="I86" s="106">
        <f t="shared" si="9"/>
        <v>0</v>
      </c>
      <c r="J86" s="105">
        <v>3013072.05</v>
      </c>
      <c r="K86" s="106">
        <f t="shared" si="9"/>
        <v>-1587327.9500000002</v>
      </c>
      <c r="L86" s="105">
        <v>3003233.74</v>
      </c>
      <c r="M86" s="106">
        <f t="shared" si="9"/>
        <v>-9838.3099999995902</v>
      </c>
      <c r="N86" s="106">
        <f t="shared" si="7"/>
        <v>3003233.74</v>
      </c>
    </row>
    <row r="87" spans="1:16" ht="25.5" x14ac:dyDescent="0.25">
      <c r="A87" s="23" t="s">
        <v>195</v>
      </c>
      <c r="B87" s="104" t="s">
        <v>281</v>
      </c>
      <c r="C87" s="33">
        <v>12055000</v>
      </c>
      <c r="D87" s="105">
        <v>12055000</v>
      </c>
      <c r="E87" s="106">
        <f t="shared" si="5"/>
        <v>0</v>
      </c>
      <c r="F87" s="105">
        <v>8694000</v>
      </c>
      <c r="G87" s="106">
        <f t="shared" si="9"/>
        <v>-3361000</v>
      </c>
      <c r="H87" s="105">
        <v>8729516.3599999994</v>
      </c>
      <c r="I87" s="106">
        <f t="shared" si="9"/>
        <v>35516.359999999404</v>
      </c>
      <c r="J87" s="105">
        <v>9229516.3599999994</v>
      </c>
      <c r="K87" s="106">
        <f t="shared" si="9"/>
        <v>500000</v>
      </c>
      <c r="L87" s="105">
        <v>9199132.6400000006</v>
      </c>
      <c r="M87" s="106">
        <f t="shared" si="9"/>
        <v>-30383.719999998808</v>
      </c>
      <c r="N87" s="106">
        <f t="shared" si="7"/>
        <v>9199132.6400000006</v>
      </c>
    </row>
    <row r="88" spans="1:16" x14ac:dyDescent="0.25">
      <c r="A88" s="22" t="s">
        <v>197</v>
      </c>
      <c r="B88" s="103" t="s">
        <v>282</v>
      </c>
      <c r="C88" s="32">
        <v>14672000</v>
      </c>
      <c r="D88" s="74">
        <v>14672000</v>
      </c>
      <c r="E88" s="72">
        <f t="shared" si="5"/>
        <v>0</v>
      </c>
      <c r="F88" s="74">
        <v>13942100</v>
      </c>
      <c r="G88" s="72">
        <f t="shared" si="9"/>
        <v>-729900</v>
      </c>
      <c r="H88" s="74">
        <v>14076100</v>
      </c>
      <c r="I88" s="72">
        <f t="shared" si="9"/>
        <v>134000</v>
      </c>
      <c r="J88" s="74">
        <v>14216100</v>
      </c>
      <c r="K88" s="72">
        <f t="shared" si="9"/>
        <v>140000</v>
      </c>
      <c r="L88" s="74">
        <v>14216098</v>
      </c>
      <c r="M88" s="72">
        <f t="shared" si="9"/>
        <v>-2</v>
      </c>
      <c r="N88" s="72">
        <f t="shared" si="7"/>
        <v>14216098</v>
      </c>
    </row>
    <row r="89" spans="1:16" x14ac:dyDescent="0.25">
      <c r="A89" s="23" t="s">
        <v>199</v>
      </c>
      <c r="B89" s="104" t="s">
        <v>283</v>
      </c>
      <c r="C89" s="33">
        <v>10672000</v>
      </c>
      <c r="D89" s="105">
        <v>10672000</v>
      </c>
      <c r="E89" s="106">
        <f t="shared" si="5"/>
        <v>0</v>
      </c>
      <c r="F89" s="105">
        <v>9942100</v>
      </c>
      <c r="G89" s="106">
        <f t="shared" si="9"/>
        <v>-729900</v>
      </c>
      <c r="H89" s="105">
        <v>10076100</v>
      </c>
      <c r="I89" s="106">
        <f t="shared" si="9"/>
        <v>134000</v>
      </c>
      <c r="J89" s="105">
        <v>10216100</v>
      </c>
      <c r="K89" s="106">
        <f t="shared" si="9"/>
        <v>140000</v>
      </c>
      <c r="L89" s="105">
        <v>10216100</v>
      </c>
      <c r="M89" s="106">
        <f t="shared" si="9"/>
        <v>0</v>
      </c>
      <c r="N89" s="106">
        <f t="shared" si="7"/>
        <v>10216100</v>
      </c>
    </row>
    <row r="90" spans="1:16" x14ac:dyDescent="0.25">
      <c r="A90" s="24" t="s">
        <v>201</v>
      </c>
      <c r="B90" s="104" t="s">
        <v>284</v>
      </c>
      <c r="C90" s="36">
        <v>4000000</v>
      </c>
      <c r="D90" s="105">
        <v>4000000</v>
      </c>
      <c r="E90" s="106">
        <f t="shared" si="5"/>
        <v>0</v>
      </c>
      <c r="F90" s="105">
        <v>4000000</v>
      </c>
      <c r="G90" s="106">
        <f t="shared" si="9"/>
        <v>0</v>
      </c>
      <c r="H90" s="105">
        <v>4000000</v>
      </c>
      <c r="I90" s="106">
        <f t="shared" si="9"/>
        <v>0</v>
      </c>
      <c r="J90" s="105">
        <v>4000000</v>
      </c>
      <c r="K90" s="106">
        <f t="shared" si="9"/>
        <v>0</v>
      </c>
      <c r="L90" s="105">
        <v>3999998</v>
      </c>
      <c r="M90" s="106">
        <f t="shared" si="9"/>
        <v>-2</v>
      </c>
      <c r="N90" s="106">
        <f t="shared" si="7"/>
        <v>3999998</v>
      </c>
    </row>
    <row r="91" spans="1:16" s="38" customFormat="1" ht="25.5" x14ac:dyDescent="0.25">
      <c r="A91" s="22" t="s">
        <v>341</v>
      </c>
      <c r="B91" s="103" t="s">
        <v>285</v>
      </c>
      <c r="C91" s="32">
        <v>9120000</v>
      </c>
      <c r="D91" s="74">
        <v>9120000</v>
      </c>
      <c r="E91" s="72">
        <f t="shared" si="5"/>
        <v>0</v>
      </c>
      <c r="F91" s="74">
        <v>9120000</v>
      </c>
      <c r="G91" s="72">
        <f t="shared" si="9"/>
        <v>0</v>
      </c>
      <c r="H91" s="74">
        <v>9120000</v>
      </c>
      <c r="I91" s="72">
        <f t="shared" si="9"/>
        <v>0</v>
      </c>
      <c r="J91" s="74">
        <v>9120000</v>
      </c>
      <c r="K91" s="72">
        <f t="shared" si="9"/>
        <v>0</v>
      </c>
      <c r="L91" s="74">
        <v>8919000</v>
      </c>
      <c r="M91" s="72">
        <f t="shared" si="9"/>
        <v>-201000</v>
      </c>
      <c r="N91" s="72">
        <f t="shared" si="7"/>
        <v>8919000</v>
      </c>
    </row>
    <row r="92" spans="1:16" ht="25.5" x14ac:dyDescent="0.25">
      <c r="A92" s="23" t="s">
        <v>342</v>
      </c>
      <c r="B92" s="104" t="s">
        <v>286</v>
      </c>
      <c r="C92" s="33">
        <v>9120000</v>
      </c>
      <c r="D92" s="105">
        <v>9120000</v>
      </c>
      <c r="E92" s="106">
        <f t="shared" si="5"/>
        <v>0</v>
      </c>
      <c r="F92" s="105">
        <v>9120000</v>
      </c>
      <c r="G92" s="106">
        <f t="shared" si="9"/>
        <v>0</v>
      </c>
      <c r="H92" s="105">
        <v>9120000</v>
      </c>
      <c r="I92" s="106">
        <f t="shared" si="9"/>
        <v>0</v>
      </c>
      <c r="J92" s="105">
        <v>9120000</v>
      </c>
      <c r="K92" s="106">
        <f t="shared" si="9"/>
        <v>0</v>
      </c>
      <c r="L92" s="105">
        <v>8919000</v>
      </c>
      <c r="M92" s="106">
        <f t="shared" si="9"/>
        <v>-201000</v>
      </c>
      <c r="N92" s="106">
        <f t="shared" si="7"/>
        <v>8919000</v>
      </c>
    </row>
    <row r="93" spans="1:16" s="59" customFormat="1" ht="26.25" customHeight="1" x14ac:dyDescent="0.25">
      <c r="A93" s="25" t="s">
        <v>217</v>
      </c>
      <c r="B93" s="102"/>
      <c r="C93" s="37">
        <f>C47+C54+C57+C62+C67+C69+C76+C79+C83+C88+C91</f>
        <v>3228674400</v>
      </c>
      <c r="D93" s="37">
        <f t="shared" ref="D93:N93" si="10">D47+D54+D57+D62+D67+D69+D76+D79+D83+D88+D91</f>
        <v>3230334573.6399999</v>
      </c>
      <c r="E93" s="37">
        <f t="shared" si="10"/>
        <v>1660173.6399999857</v>
      </c>
      <c r="F93" s="37">
        <f t="shared" si="10"/>
        <v>3466278923.6399999</v>
      </c>
      <c r="G93" s="37">
        <f t="shared" si="10"/>
        <v>235944350</v>
      </c>
      <c r="H93" s="37">
        <f t="shared" si="10"/>
        <v>3549141009.3300004</v>
      </c>
      <c r="I93" s="37">
        <f t="shared" si="10"/>
        <v>82862085.689999759</v>
      </c>
      <c r="J93" s="37">
        <f t="shared" si="10"/>
        <v>3697084670.1200004</v>
      </c>
      <c r="K93" s="37">
        <f t="shared" si="10"/>
        <v>147943660.79000038</v>
      </c>
      <c r="L93" s="37">
        <f t="shared" si="10"/>
        <v>3689687728.6199999</v>
      </c>
      <c r="M93" s="37">
        <f t="shared" si="10"/>
        <v>-7396941.5000000484</v>
      </c>
      <c r="N93" s="37">
        <f t="shared" si="10"/>
        <v>3689687728.6199999</v>
      </c>
      <c r="O93" s="57"/>
      <c r="P93" s="61"/>
    </row>
    <row r="94" spans="1:16" s="38" customFormat="1" x14ac:dyDescent="0.25">
      <c r="A94" s="63"/>
      <c r="B94" s="99"/>
      <c r="C94" s="72"/>
      <c r="D94" s="74"/>
      <c r="E94" s="110"/>
      <c r="F94" s="74"/>
      <c r="G94" s="110"/>
      <c r="H94" s="74"/>
      <c r="I94" s="110"/>
      <c r="J94" s="74"/>
      <c r="K94" s="110"/>
      <c r="L94" s="74"/>
      <c r="M94" s="110"/>
      <c r="N94" s="110"/>
      <c r="O94" s="39"/>
      <c r="P94" s="62"/>
    </row>
    <row r="95" spans="1:16" s="123" customFormat="1" ht="26.25" customHeight="1" x14ac:dyDescent="0.25">
      <c r="A95" s="118" t="s">
        <v>235</v>
      </c>
      <c r="B95" s="119"/>
      <c r="C95" s="120">
        <f t="shared" ref="C95:L95" si="11">C45-C93</f>
        <v>-90000000</v>
      </c>
      <c r="D95" s="120">
        <f t="shared" si="11"/>
        <v>-89999999.999999523</v>
      </c>
      <c r="E95" s="120"/>
      <c r="F95" s="120">
        <f t="shared" si="11"/>
        <v>-89999999.999999523</v>
      </c>
      <c r="G95" s="120">
        <f t="shared" si="11"/>
        <v>0</v>
      </c>
      <c r="H95" s="120">
        <f t="shared" si="11"/>
        <v>-90000000.000000477</v>
      </c>
      <c r="I95" s="120"/>
      <c r="J95" s="120">
        <f t="shared" si="11"/>
        <v>-117672014.24000025</v>
      </c>
      <c r="K95" s="120">
        <f t="shared" ref="K95" si="12">J95-H95</f>
        <v>-27672014.239999771</v>
      </c>
      <c r="L95" s="120">
        <f t="shared" si="11"/>
        <v>-99470590.909999847</v>
      </c>
      <c r="M95" s="120">
        <f t="shared" ref="M95" si="13">L95-J95</f>
        <v>18201423.330000401</v>
      </c>
      <c r="N95" s="120">
        <f t="shared" ref="N95" si="14">C95+E95+G95+I95+K95+M95</f>
        <v>-99470590.909999371</v>
      </c>
      <c r="O95" s="121"/>
      <c r="P95" s="122"/>
    </row>
    <row r="96" spans="1:16" s="66" customFormat="1" x14ac:dyDescent="0.25">
      <c r="A96" s="53"/>
      <c r="B96" s="99"/>
      <c r="C96" s="70"/>
      <c r="D96" s="74"/>
      <c r="E96" s="70"/>
      <c r="F96" s="74"/>
      <c r="G96" s="70"/>
      <c r="H96" s="74"/>
      <c r="I96" s="70"/>
      <c r="J96" s="74"/>
      <c r="K96" s="72"/>
      <c r="L96" s="74"/>
      <c r="M96" s="72"/>
      <c r="N96" s="72"/>
      <c r="O96" s="64"/>
      <c r="P96" s="65"/>
    </row>
    <row r="97" spans="1:16" s="51" customFormat="1" ht="25.5" x14ac:dyDescent="0.25">
      <c r="A97" s="53" t="s">
        <v>238</v>
      </c>
      <c r="B97" s="111"/>
      <c r="C97" s="71"/>
      <c r="D97" s="105"/>
      <c r="E97" s="71"/>
      <c r="F97" s="105"/>
      <c r="G97" s="71"/>
      <c r="H97" s="105"/>
      <c r="I97" s="71"/>
      <c r="J97" s="105"/>
      <c r="K97" s="71"/>
      <c r="L97" s="105"/>
      <c r="M97" s="71"/>
      <c r="N97" s="71"/>
      <c r="O97" s="64"/>
      <c r="P97" s="65"/>
    </row>
    <row r="98" spans="1:16" s="51" customFormat="1" ht="38.25" x14ac:dyDescent="0.25">
      <c r="A98" s="60" t="s">
        <v>230</v>
      </c>
      <c r="B98" s="112"/>
      <c r="C98" s="71"/>
      <c r="D98" s="105"/>
      <c r="E98" s="71"/>
      <c r="F98" s="105"/>
      <c r="G98" s="71"/>
      <c r="H98" s="105"/>
      <c r="I98" s="71"/>
      <c r="J98" s="105"/>
      <c r="K98" s="71"/>
      <c r="L98" s="105"/>
      <c r="M98" s="71"/>
      <c r="N98" s="71"/>
      <c r="O98" s="64"/>
      <c r="P98" s="65"/>
    </row>
    <row r="99" spans="1:16" s="51" customFormat="1" ht="25.5" x14ac:dyDescent="0.25">
      <c r="A99" s="60" t="s">
        <v>231</v>
      </c>
      <c r="B99" s="112" t="s">
        <v>335</v>
      </c>
      <c r="C99" s="71">
        <v>60000000</v>
      </c>
      <c r="D99" s="105">
        <v>60000000</v>
      </c>
      <c r="E99" s="71"/>
      <c r="F99" s="105">
        <v>60000000</v>
      </c>
      <c r="G99" s="71"/>
      <c r="H99" s="105"/>
      <c r="I99" s="71">
        <f>H99-F99</f>
        <v>-60000000</v>
      </c>
      <c r="J99" s="105"/>
      <c r="K99" s="71"/>
      <c r="L99" s="105"/>
      <c r="M99" s="71"/>
      <c r="N99" s="71"/>
      <c r="O99" s="64"/>
      <c r="P99" s="65"/>
    </row>
    <row r="100" spans="1:16" s="51" customFormat="1" ht="25.5" x14ac:dyDescent="0.25">
      <c r="A100" s="60" t="s">
        <v>232</v>
      </c>
      <c r="B100" s="112" t="s">
        <v>336</v>
      </c>
      <c r="C100" s="71"/>
      <c r="D100" s="105"/>
      <c r="E100" s="71"/>
      <c r="F100" s="105"/>
      <c r="G100" s="71"/>
      <c r="H100" s="105"/>
      <c r="I100" s="71"/>
      <c r="J100" s="105"/>
      <c r="K100" s="71"/>
      <c r="L100" s="105"/>
      <c r="M100" s="71"/>
      <c r="N100" s="71"/>
      <c r="O100" s="64"/>
      <c r="P100" s="65"/>
    </row>
    <row r="101" spans="1:16" s="51" customFormat="1" ht="25.5" x14ac:dyDescent="0.25">
      <c r="A101" s="60" t="s">
        <v>233</v>
      </c>
      <c r="B101" s="112" t="s">
        <v>337</v>
      </c>
      <c r="C101" s="71">
        <v>30000000</v>
      </c>
      <c r="D101" s="105">
        <v>30000000</v>
      </c>
      <c r="E101" s="71"/>
      <c r="F101" s="105">
        <v>30000000</v>
      </c>
      <c r="G101" s="71"/>
      <c r="H101" s="105">
        <v>90000000</v>
      </c>
      <c r="I101" s="71">
        <f>H101-F101</f>
        <v>60000000</v>
      </c>
      <c r="J101" s="74">
        <v>117672014.23999999</v>
      </c>
      <c r="K101" s="72">
        <v>27672014.239999998</v>
      </c>
      <c r="L101" s="105">
        <v>99470590.909999996</v>
      </c>
      <c r="M101" s="72">
        <f t="shared" ref="M101" si="15">L101-J101</f>
        <v>-18201423.329999998</v>
      </c>
      <c r="N101" s="106">
        <f t="shared" ref="N101" si="16">C101+E101+G101+I101+K101+M101</f>
        <v>99470590.909999996</v>
      </c>
      <c r="O101" s="64"/>
      <c r="P101" s="65"/>
    </row>
    <row r="102" spans="1:16" s="51" customFormat="1" ht="25.5" x14ac:dyDescent="0.25">
      <c r="A102" s="60" t="s">
        <v>234</v>
      </c>
      <c r="B102" s="112"/>
      <c r="C102" s="71"/>
      <c r="D102" s="105"/>
      <c r="E102" s="71"/>
      <c r="F102" s="105"/>
      <c r="G102" s="71"/>
      <c r="H102" s="105"/>
      <c r="I102" s="71"/>
      <c r="J102" s="105"/>
      <c r="K102" s="71"/>
      <c r="L102" s="105"/>
      <c r="M102" s="71"/>
      <c r="N102" s="71"/>
      <c r="O102" s="64"/>
      <c r="P102" s="65"/>
    </row>
    <row r="103" spans="1:16" s="59" customFormat="1" ht="29.25" customHeight="1" x14ac:dyDescent="0.25">
      <c r="A103" s="25" t="s">
        <v>239</v>
      </c>
      <c r="B103" s="113"/>
      <c r="C103" s="37">
        <v>90000000</v>
      </c>
      <c r="D103" s="37">
        <v>90000000</v>
      </c>
      <c r="E103" s="37">
        <v>0</v>
      </c>
      <c r="F103" s="37">
        <v>90000000</v>
      </c>
      <c r="G103" s="37"/>
      <c r="H103" s="37">
        <v>90000000</v>
      </c>
      <c r="I103" s="37">
        <f>I101+I99</f>
        <v>0</v>
      </c>
      <c r="J103" s="37">
        <v>117672014.23999999</v>
      </c>
      <c r="K103" s="37">
        <v>27672014.239999998</v>
      </c>
      <c r="L103" s="37">
        <v>99470590.909999996</v>
      </c>
      <c r="M103" s="37">
        <v>-18201423.329999998</v>
      </c>
      <c r="N103" s="37">
        <f>N99+N101</f>
        <v>99470590.909999996</v>
      </c>
      <c r="O103" s="57"/>
      <c r="P103" s="61"/>
    </row>
    <row r="104" spans="1:16" s="51" customFormat="1" x14ac:dyDescent="0.25">
      <c r="A104" s="78"/>
      <c r="B104" s="68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P104" s="65"/>
    </row>
    <row r="105" spans="1:16" s="51" customFormat="1" x14ac:dyDescent="0.25">
      <c r="A105" s="78"/>
      <c r="B105" s="68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P105" s="65"/>
    </row>
    <row r="106" spans="1:16" s="51" customFormat="1" x14ac:dyDescent="0.25">
      <c r="A106" s="78"/>
      <c r="B106" s="68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P106" s="65"/>
    </row>
    <row r="107" spans="1:16" s="51" customFormat="1" x14ac:dyDescent="0.25">
      <c r="A107" s="78"/>
      <c r="B107" s="68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P107" s="65"/>
    </row>
    <row r="108" spans="1:16" s="82" customFormat="1" x14ac:dyDescent="0.2">
      <c r="A108" s="80" t="s">
        <v>289</v>
      </c>
      <c r="B108" s="96"/>
      <c r="C108" s="96"/>
      <c r="D108" s="81"/>
      <c r="F108" s="83"/>
      <c r="G108" s="98" t="s">
        <v>290</v>
      </c>
      <c r="H108" s="98"/>
      <c r="I108" s="98"/>
      <c r="J108" s="84"/>
      <c r="K108" s="84"/>
      <c r="L108" s="84"/>
    </row>
    <row r="109" spans="1:16" s="82" customFormat="1" x14ac:dyDescent="0.2">
      <c r="A109" s="80" t="s">
        <v>291</v>
      </c>
      <c r="B109" s="97" t="s">
        <v>292</v>
      </c>
      <c r="C109" s="97"/>
      <c r="D109" s="85"/>
      <c r="F109" s="86"/>
      <c r="G109" s="97" t="s">
        <v>293</v>
      </c>
      <c r="H109" s="97"/>
      <c r="I109" s="97"/>
    </row>
    <row r="110" spans="1:16" s="82" customFormat="1" x14ac:dyDescent="0.2">
      <c r="A110" s="15"/>
      <c r="B110" s="117"/>
      <c r="C110" s="15"/>
      <c r="D110" s="15"/>
      <c r="E110" s="15"/>
      <c r="F110" s="15"/>
    </row>
    <row r="111" spans="1:16" s="82" customFormat="1" x14ac:dyDescent="0.2">
      <c r="A111" s="15"/>
      <c r="B111" s="117"/>
      <c r="C111" s="15"/>
      <c r="D111" s="15"/>
      <c r="E111" s="15"/>
      <c r="F111" s="15"/>
    </row>
    <row r="112" spans="1:16" s="82" customFormat="1" x14ac:dyDescent="0.2">
      <c r="A112" s="95" t="s">
        <v>351</v>
      </c>
      <c r="B112" s="95"/>
      <c r="C112" s="95"/>
      <c r="D112" s="95"/>
      <c r="E112" s="95"/>
      <c r="F112" s="95"/>
      <c r="G112" s="84"/>
      <c r="H112" s="84"/>
      <c r="I112" s="84"/>
      <c r="J112" s="84"/>
      <c r="K112" s="84"/>
      <c r="L112" s="84"/>
    </row>
    <row r="113" spans="1:14" s="82" customFormat="1" x14ac:dyDescent="0.2">
      <c r="A113" s="15"/>
      <c r="B113" s="117"/>
      <c r="C113" s="15"/>
      <c r="D113" s="84"/>
      <c r="E113" s="84"/>
      <c r="F113" s="84"/>
      <c r="G113" s="84"/>
      <c r="H113" s="84"/>
      <c r="I113" s="84"/>
      <c r="J113" s="84"/>
      <c r="K113" s="84"/>
      <c r="L113" s="84"/>
    </row>
    <row r="114" spans="1:14" s="82" customFormat="1" x14ac:dyDescent="0.2">
      <c r="A114" s="95" t="s">
        <v>350</v>
      </c>
      <c r="B114" s="95"/>
      <c r="C114" s="95"/>
      <c r="D114" s="95"/>
      <c r="E114" s="95"/>
      <c r="F114" s="84"/>
      <c r="G114" s="84"/>
      <c r="H114" s="84"/>
      <c r="I114" s="84"/>
      <c r="J114" s="84"/>
      <c r="K114" s="84"/>
      <c r="L114" s="84"/>
    </row>
    <row r="115" spans="1:14" s="82" customFormat="1" x14ac:dyDescent="0.2">
      <c r="A115" s="95" t="s">
        <v>294</v>
      </c>
      <c r="B115" s="95"/>
      <c r="C115" s="95"/>
      <c r="D115" s="95"/>
      <c r="E115" s="95"/>
    </row>
    <row r="116" spans="1:14" s="51" customFormat="1" x14ac:dyDescent="0.25">
      <c r="A116" s="78"/>
      <c r="B116" s="68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1:14" s="51" customFormat="1" x14ac:dyDescent="0.25">
      <c r="A117" s="78"/>
      <c r="B117" s="68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</sheetData>
  <mergeCells count="10">
    <mergeCell ref="A4:E4"/>
    <mergeCell ref="A1:N1"/>
    <mergeCell ref="A115:E115"/>
    <mergeCell ref="A112:F112"/>
    <mergeCell ref="A114:E114"/>
    <mergeCell ref="B108:C108"/>
    <mergeCell ref="B109:C109"/>
    <mergeCell ref="G108:I108"/>
    <mergeCell ref="G109:I109"/>
    <mergeCell ref="A2:N2"/>
  </mergeCells>
  <printOptions horizontalCentered="1"/>
  <pageMargins left="0.39370078740157483" right="0.39370078740157483" top="0.98425196850393704" bottom="0.39370078740157483" header="0.31496062992125984" footer="0.31496062992125984"/>
  <pageSetup paperSize="9" scale="90" fitToHeight="0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M1" sqref="M1"/>
    </sheetView>
  </sheetViews>
  <sheetFormatPr defaultRowHeight="12.75" x14ac:dyDescent="0.25"/>
  <cols>
    <col min="1" max="1" width="77.5" style="40" customWidth="1"/>
    <col min="2" max="2" width="9" style="40"/>
    <col min="3" max="3" width="10.375" style="40" bestFit="1" customWidth="1"/>
    <col min="4" max="4" width="13" style="41" bestFit="1" customWidth="1"/>
    <col min="5" max="5" width="11.25" style="41" bestFit="1" customWidth="1"/>
    <col min="6" max="6" width="13" style="41" bestFit="1" customWidth="1"/>
    <col min="7" max="7" width="11.625" style="40" bestFit="1" customWidth="1"/>
    <col min="8" max="8" width="13" style="41" bestFit="1" customWidth="1"/>
    <col min="9" max="9" width="11.625" style="40" bestFit="1" customWidth="1"/>
    <col min="10" max="10" width="13" style="41" bestFit="1" customWidth="1"/>
    <col min="11" max="11" width="11.625" style="40" bestFit="1" customWidth="1"/>
    <col min="12" max="12" width="13" style="41" bestFit="1" customWidth="1"/>
    <col min="13" max="13" width="11.625" style="40" bestFit="1" customWidth="1"/>
    <col min="14" max="16384" width="9" style="40"/>
  </cols>
  <sheetData>
    <row r="1" spans="1:13" s="38" customFormat="1" x14ac:dyDescent="0.25">
      <c r="A1" s="16" t="s">
        <v>61</v>
      </c>
      <c r="B1" s="17" t="s">
        <v>242</v>
      </c>
      <c r="C1" s="27">
        <v>167552600</v>
      </c>
      <c r="D1" s="47">
        <v>167552600</v>
      </c>
      <c r="E1" s="47">
        <f>D1-C1</f>
        <v>0</v>
      </c>
      <c r="F1" s="47">
        <v>211307500</v>
      </c>
      <c r="G1" s="47">
        <f>F1-D1</f>
        <v>43754900</v>
      </c>
      <c r="H1" s="47">
        <v>222185553.28</v>
      </c>
      <c r="I1" s="47">
        <f>H1-F1</f>
        <v>10878053.280000001</v>
      </c>
      <c r="J1" s="47">
        <v>223012208.21000001</v>
      </c>
      <c r="K1" s="47">
        <f>J1-H1</f>
        <v>826654.93000000715</v>
      </c>
      <c r="L1" s="47">
        <v>238418212.16</v>
      </c>
      <c r="M1" s="47">
        <f>L1-J1</f>
        <v>15406003.949999988</v>
      </c>
    </row>
    <row r="2" spans="1:13" ht="25.5" x14ac:dyDescent="0.25">
      <c r="A2" s="18" t="s">
        <v>65</v>
      </c>
      <c r="B2" s="19" t="s">
        <v>243</v>
      </c>
      <c r="C2" s="28">
        <v>8913000</v>
      </c>
      <c r="D2" s="45">
        <v>8913000</v>
      </c>
      <c r="E2" s="45">
        <f t="shared" ref="E2:E46" si="0">D2-C2</f>
        <v>0</v>
      </c>
      <c r="F2" s="45">
        <v>8913000</v>
      </c>
      <c r="G2" s="45">
        <f t="shared" ref="G2:M46" si="1">F2-D2</f>
        <v>0</v>
      </c>
      <c r="H2" s="45">
        <v>9231270</v>
      </c>
      <c r="I2" s="45">
        <f t="shared" si="1"/>
        <v>318270</v>
      </c>
      <c r="J2" s="45">
        <v>9231270</v>
      </c>
      <c r="K2" s="45">
        <f t="shared" si="1"/>
        <v>0</v>
      </c>
      <c r="L2" s="45">
        <v>10390181.939999999</v>
      </c>
      <c r="M2" s="45">
        <f t="shared" si="1"/>
        <v>1158911.9399999995</v>
      </c>
    </row>
    <row r="3" spans="1:13" ht="25.5" x14ac:dyDescent="0.25">
      <c r="A3" s="18" t="s">
        <v>67</v>
      </c>
      <c r="B3" s="19" t="s">
        <v>244</v>
      </c>
      <c r="C3" s="29">
        <v>115606000</v>
      </c>
      <c r="D3" s="45">
        <v>115606000</v>
      </c>
      <c r="E3" s="45">
        <f t="shared" si="0"/>
        <v>0</v>
      </c>
      <c r="F3" s="45">
        <v>113017000</v>
      </c>
      <c r="G3" s="45">
        <f t="shared" si="1"/>
        <v>-2589000</v>
      </c>
      <c r="H3" s="45">
        <v>112052693.09999999</v>
      </c>
      <c r="I3" s="45">
        <f t="shared" si="1"/>
        <v>-964306.90000000596</v>
      </c>
      <c r="J3" s="45">
        <v>113552693.09999999</v>
      </c>
      <c r="K3" s="45">
        <f t="shared" si="1"/>
        <v>1500000</v>
      </c>
      <c r="L3" s="45">
        <v>129348065.66</v>
      </c>
      <c r="M3" s="45">
        <f t="shared" si="1"/>
        <v>15795372.560000002</v>
      </c>
    </row>
    <row r="4" spans="1:13" x14ac:dyDescent="0.25">
      <c r="A4" s="18" t="s">
        <v>69</v>
      </c>
      <c r="B4" s="19" t="s">
        <v>245</v>
      </c>
      <c r="C4" s="28">
        <v>96300</v>
      </c>
      <c r="D4" s="45">
        <v>96300</v>
      </c>
      <c r="E4" s="45">
        <f t="shared" si="0"/>
        <v>0</v>
      </c>
      <c r="F4" s="45">
        <v>96300</v>
      </c>
      <c r="G4" s="45">
        <f t="shared" si="1"/>
        <v>0</v>
      </c>
      <c r="H4" s="45">
        <v>96300</v>
      </c>
      <c r="I4" s="45">
        <f t="shared" si="1"/>
        <v>0</v>
      </c>
      <c r="J4" s="45">
        <v>96300</v>
      </c>
      <c r="K4" s="45">
        <f t="shared" si="1"/>
        <v>0</v>
      </c>
      <c r="L4" s="45">
        <v>96300</v>
      </c>
      <c r="M4" s="45">
        <f t="shared" si="1"/>
        <v>0</v>
      </c>
    </row>
    <row r="5" spans="1:13" x14ac:dyDescent="0.25">
      <c r="A5" s="18" t="s">
        <v>73</v>
      </c>
      <c r="B5" s="19" t="s">
        <v>246</v>
      </c>
      <c r="C5" s="28">
        <v>0</v>
      </c>
      <c r="D5" s="45">
        <v>0</v>
      </c>
      <c r="E5" s="45">
        <f t="shared" si="0"/>
        <v>0</v>
      </c>
      <c r="F5" s="45">
        <v>0</v>
      </c>
      <c r="G5" s="45">
        <f t="shared" si="1"/>
        <v>0</v>
      </c>
      <c r="H5" s="45">
        <v>312167.94</v>
      </c>
      <c r="I5" s="45">
        <f t="shared" si="1"/>
        <v>312167.94</v>
      </c>
      <c r="J5" s="45">
        <v>312167.94</v>
      </c>
      <c r="K5" s="45">
        <f t="shared" si="1"/>
        <v>0</v>
      </c>
      <c r="L5" s="45">
        <v>312167.94</v>
      </c>
      <c r="M5" s="45">
        <f t="shared" si="1"/>
        <v>0</v>
      </c>
    </row>
    <row r="6" spans="1:13" x14ac:dyDescent="0.25">
      <c r="A6" s="18" t="s">
        <v>77</v>
      </c>
      <c r="B6" s="19" t="s">
        <v>247</v>
      </c>
      <c r="C6" s="28">
        <v>5000000</v>
      </c>
      <c r="D6" s="45">
        <v>5000000</v>
      </c>
      <c r="E6" s="45">
        <f t="shared" si="0"/>
        <v>0</v>
      </c>
      <c r="F6" s="45">
        <v>5000000</v>
      </c>
      <c r="G6" s="45">
        <f t="shared" si="1"/>
        <v>0</v>
      </c>
      <c r="H6" s="45">
        <v>5000000</v>
      </c>
      <c r="I6" s="45">
        <f t="shared" si="1"/>
        <v>0</v>
      </c>
      <c r="J6" s="45">
        <v>5000000</v>
      </c>
      <c r="K6" s="45">
        <f t="shared" si="1"/>
        <v>0</v>
      </c>
      <c r="L6" s="45"/>
      <c r="M6" s="45">
        <f t="shared" si="1"/>
        <v>-5000000</v>
      </c>
    </row>
    <row r="7" spans="1:13" x14ac:dyDescent="0.25">
      <c r="A7" s="18" t="s">
        <v>81</v>
      </c>
      <c r="B7" s="19" t="s">
        <v>248</v>
      </c>
      <c r="C7" s="28">
        <v>37937300</v>
      </c>
      <c r="D7" s="45">
        <v>37937300</v>
      </c>
      <c r="E7" s="45">
        <f t="shared" si="0"/>
        <v>0</v>
      </c>
      <c r="F7" s="45">
        <v>84281200</v>
      </c>
      <c r="G7" s="47">
        <f t="shared" si="1"/>
        <v>46343900</v>
      </c>
      <c r="H7" s="45">
        <v>95493122.239999995</v>
      </c>
      <c r="I7" s="47">
        <f t="shared" si="1"/>
        <v>11211922.239999995</v>
      </c>
      <c r="J7" s="45">
        <v>94819777.170000002</v>
      </c>
      <c r="K7" s="47">
        <f t="shared" si="1"/>
        <v>-673345.06999999285</v>
      </c>
      <c r="L7" s="45">
        <v>98271496.620000005</v>
      </c>
      <c r="M7" s="47">
        <f t="shared" si="1"/>
        <v>3451719.450000003</v>
      </c>
    </row>
    <row r="8" spans="1:13" s="38" customFormat="1" x14ac:dyDescent="0.25">
      <c r="A8" s="16" t="s">
        <v>86</v>
      </c>
      <c r="B8" s="17" t="s">
        <v>249</v>
      </c>
      <c r="C8" s="27">
        <v>55535000</v>
      </c>
      <c r="D8" s="47">
        <v>55535000</v>
      </c>
      <c r="E8" s="47">
        <f t="shared" si="0"/>
        <v>0</v>
      </c>
      <c r="F8" s="47">
        <v>53509900</v>
      </c>
      <c r="G8" s="47">
        <f t="shared" si="1"/>
        <v>-2025100</v>
      </c>
      <c r="H8" s="47">
        <v>53019900</v>
      </c>
      <c r="I8" s="47">
        <f t="shared" si="1"/>
        <v>-490000</v>
      </c>
      <c r="J8" s="47">
        <v>52602554.990000002</v>
      </c>
      <c r="K8" s="47">
        <f t="shared" si="1"/>
        <v>-417345.00999999791</v>
      </c>
      <c r="L8" s="47">
        <v>48064625.049999997</v>
      </c>
      <c r="M8" s="47">
        <f t="shared" si="1"/>
        <v>-4537929.9400000051</v>
      </c>
    </row>
    <row r="9" spans="1:13" x14ac:dyDescent="0.25">
      <c r="A9" s="18" t="s">
        <v>339</v>
      </c>
      <c r="B9" s="19" t="s">
        <v>250</v>
      </c>
      <c r="C9" s="28">
        <v>27760000</v>
      </c>
      <c r="D9" s="45">
        <v>27760000</v>
      </c>
      <c r="E9" s="45">
        <f t="shared" si="0"/>
        <v>0</v>
      </c>
      <c r="F9" s="45">
        <v>269000</v>
      </c>
      <c r="G9" s="45">
        <f t="shared" si="1"/>
        <v>-27491000</v>
      </c>
      <c r="H9" s="45">
        <v>0</v>
      </c>
      <c r="I9" s="45">
        <f t="shared" si="1"/>
        <v>-269000</v>
      </c>
      <c r="J9" s="45">
        <v>0</v>
      </c>
      <c r="K9" s="45">
        <f t="shared" si="1"/>
        <v>0</v>
      </c>
      <c r="L9" s="45"/>
      <c r="M9" s="45">
        <f t="shared" si="1"/>
        <v>0</v>
      </c>
    </row>
    <row r="10" spans="1:13" ht="25.5" x14ac:dyDescent="0.25">
      <c r="A10" s="18" t="s">
        <v>340</v>
      </c>
      <c r="B10" s="19" t="s">
        <v>251</v>
      </c>
      <c r="C10" s="28">
        <v>27775000</v>
      </c>
      <c r="D10" s="45">
        <v>27775000</v>
      </c>
      <c r="E10" s="45">
        <f t="shared" si="0"/>
        <v>0</v>
      </c>
      <c r="F10" s="45">
        <v>53240900</v>
      </c>
      <c r="G10" s="45">
        <f t="shared" si="1"/>
        <v>25465900</v>
      </c>
      <c r="H10" s="45">
        <v>53019900</v>
      </c>
      <c r="I10" s="45">
        <f t="shared" si="1"/>
        <v>-221000</v>
      </c>
      <c r="J10" s="45">
        <v>52602554.990000002</v>
      </c>
      <c r="K10" s="45">
        <f t="shared" si="1"/>
        <v>-417345.00999999791</v>
      </c>
      <c r="L10" s="45">
        <v>48064625.049999997</v>
      </c>
      <c r="M10" s="45">
        <f t="shared" si="1"/>
        <v>-4537929.9400000051</v>
      </c>
    </row>
    <row r="11" spans="1:13" s="38" customFormat="1" x14ac:dyDescent="0.25">
      <c r="A11" s="16" t="s">
        <v>96</v>
      </c>
      <c r="B11" s="17" t="s">
        <v>252</v>
      </c>
      <c r="C11" s="27">
        <v>397554800</v>
      </c>
      <c r="D11" s="47">
        <v>397554800</v>
      </c>
      <c r="E11" s="47">
        <f t="shared" si="0"/>
        <v>0</v>
      </c>
      <c r="F11" s="47">
        <v>367220800</v>
      </c>
      <c r="G11" s="47">
        <f t="shared" si="1"/>
        <v>-30334000</v>
      </c>
      <c r="H11" s="47">
        <v>444420426.19999999</v>
      </c>
      <c r="I11" s="47">
        <f t="shared" si="1"/>
        <v>77199626.199999988</v>
      </c>
      <c r="J11" s="47">
        <v>446083215.38</v>
      </c>
      <c r="K11" s="47">
        <f t="shared" si="1"/>
        <v>1662789.1800000072</v>
      </c>
      <c r="L11" s="47">
        <v>448148913.64999998</v>
      </c>
      <c r="M11" s="47">
        <f t="shared" si="1"/>
        <v>2065698.2699999809</v>
      </c>
    </row>
    <row r="12" spans="1:13" x14ac:dyDescent="0.25">
      <c r="A12" s="20" t="s">
        <v>100</v>
      </c>
      <c r="B12" s="21" t="s">
        <v>253</v>
      </c>
      <c r="C12" s="30">
        <v>2564600</v>
      </c>
      <c r="D12" s="45">
        <v>2564600.0000000005</v>
      </c>
      <c r="E12" s="45">
        <f t="shared" si="0"/>
        <v>0</v>
      </c>
      <c r="F12" s="45">
        <v>2564600</v>
      </c>
      <c r="G12" s="45">
        <f t="shared" si="1"/>
        <v>0</v>
      </c>
      <c r="H12" s="45">
        <v>2564600</v>
      </c>
      <c r="I12" s="45">
        <f t="shared" si="1"/>
        <v>0</v>
      </c>
      <c r="J12" s="45">
        <v>2564600</v>
      </c>
      <c r="K12" s="45">
        <f t="shared" si="1"/>
        <v>0</v>
      </c>
      <c r="L12" s="45">
        <v>3191800</v>
      </c>
      <c r="M12" s="45">
        <f t="shared" si="1"/>
        <v>627200</v>
      </c>
    </row>
    <row r="13" spans="1:13" x14ac:dyDescent="0.25">
      <c r="A13" s="18" t="s">
        <v>106</v>
      </c>
      <c r="B13" s="19" t="s">
        <v>254</v>
      </c>
      <c r="C13" s="29">
        <v>72000000</v>
      </c>
      <c r="D13" s="45">
        <v>72000000</v>
      </c>
      <c r="E13" s="45">
        <f t="shared" si="0"/>
        <v>0</v>
      </c>
      <c r="F13" s="45">
        <v>72000000</v>
      </c>
      <c r="G13" s="45">
        <f t="shared" si="1"/>
        <v>0</v>
      </c>
      <c r="H13" s="45">
        <v>82065142.879999995</v>
      </c>
      <c r="I13" s="45">
        <f t="shared" si="1"/>
        <v>10065142.879999995</v>
      </c>
      <c r="J13" s="45">
        <v>81642756.099999994</v>
      </c>
      <c r="K13" s="45">
        <f t="shared" si="1"/>
        <v>-422386.78000000119</v>
      </c>
      <c r="L13" s="45">
        <v>79817524.379999995</v>
      </c>
      <c r="M13" s="45">
        <f t="shared" si="1"/>
        <v>-1825231.7199999988</v>
      </c>
    </row>
    <row r="14" spans="1:13" x14ac:dyDescent="0.25">
      <c r="A14" s="18" t="s">
        <v>108</v>
      </c>
      <c r="B14" s="19" t="s">
        <v>255</v>
      </c>
      <c r="C14" s="28">
        <v>197330000</v>
      </c>
      <c r="D14" s="45">
        <v>197330000</v>
      </c>
      <c r="E14" s="45">
        <f t="shared" si="0"/>
        <v>0</v>
      </c>
      <c r="F14" s="45">
        <v>197330000</v>
      </c>
      <c r="G14" s="45">
        <f t="shared" si="1"/>
        <v>0</v>
      </c>
      <c r="H14" s="45">
        <v>266352967.34</v>
      </c>
      <c r="I14" s="45">
        <f t="shared" si="1"/>
        <v>69022967.340000004</v>
      </c>
      <c r="J14" s="45">
        <v>264660388.03</v>
      </c>
      <c r="K14" s="45">
        <f t="shared" si="1"/>
        <v>-1692579.3100000024</v>
      </c>
      <c r="L14" s="45">
        <v>260215150.59999999</v>
      </c>
      <c r="M14" s="45">
        <f t="shared" si="1"/>
        <v>-4445237.4300000072</v>
      </c>
    </row>
    <row r="15" spans="1:13" x14ac:dyDescent="0.25">
      <c r="A15" s="18" t="s">
        <v>114</v>
      </c>
      <c r="B15" s="19" t="s">
        <v>256</v>
      </c>
      <c r="C15" s="28">
        <v>125660200</v>
      </c>
      <c r="D15" s="45">
        <v>125660200</v>
      </c>
      <c r="E15" s="45">
        <f t="shared" si="0"/>
        <v>0</v>
      </c>
      <c r="F15" s="45">
        <v>95326200</v>
      </c>
      <c r="G15" s="45">
        <f t="shared" si="1"/>
        <v>-30334000</v>
      </c>
      <c r="H15" s="45">
        <v>95547715.980000004</v>
      </c>
      <c r="I15" s="45">
        <f t="shared" si="1"/>
        <v>221515.98000000417</v>
      </c>
      <c r="J15" s="45">
        <v>97215471.25</v>
      </c>
      <c r="K15" s="45">
        <f t="shared" si="1"/>
        <v>1667755.2699999958</v>
      </c>
      <c r="L15" s="45">
        <v>104924438.67</v>
      </c>
      <c r="M15" s="45">
        <f t="shared" si="1"/>
        <v>7708967.4200000018</v>
      </c>
    </row>
    <row r="16" spans="1:13" s="38" customFormat="1" x14ac:dyDescent="0.25">
      <c r="A16" s="16" t="s">
        <v>116</v>
      </c>
      <c r="B16" s="17" t="s">
        <v>257</v>
      </c>
      <c r="C16" s="31">
        <v>359120100</v>
      </c>
      <c r="D16" s="47">
        <v>345719217.13999999</v>
      </c>
      <c r="E16" s="47">
        <f t="shared" si="0"/>
        <v>-13400882.860000014</v>
      </c>
      <c r="F16" s="47">
        <v>344264317.13999999</v>
      </c>
      <c r="G16" s="47">
        <f t="shared" si="1"/>
        <v>-1454900</v>
      </c>
      <c r="H16" s="47">
        <v>343216779.01999998</v>
      </c>
      <c r="I16" s="47">
        <f t="shared" si="1"/>
        <v>-1047538.1200000048</v>
      </c>
      <c r="J16" s="47">
        <v>339675847.29000002</v>
      </c>
      <c r="K16" s="47">
        <f t="shared" si="1"/>
        <v>-3540931.7299999595</v>
      </c>
      <c r="L16" s="47">
        <v>327434681.42000002</v>
      </c>
      <c r="M16" s="47">
        <f t="shared" si="1"/>
        <v>-12241165.870000005</v>
      </c>
    </row>
    <row r="17" spans="1:13" x14ac:dyDescent="0.25">
      <c r="A17" s="18" t="s">
        <v>118</v>
      </c>
      <c r="B17" s="19" t="s">
        <v>258</v>
      </c>
      <c r="C17" s="29">
        <v>15534000</v>
      </c>
      <c r="D17" s="45">
        <v>15534000</v>
      </c>
      <c r="E17" s="45">
        <f t="shared" si="0"/>
        <v>0</v>
      </c>
      <c r="F17" s="45">
        <v>15534000</v>
      </c>
      <c r="G17" s="45">
        <f t="shared" si="1"/>
        <v>0</v>
      </c>
      <c r="H17" s="45">
        <v>15227785.67</v>
      </c>
      <c r="I17" s="45">
        <f t="shared" si="1"/>
        <v>-306214.33000000007</v>
      </c>
      <c r="J17" s="45">
        <v>18079785.670000002</v>
      </c>
      <c r="K17" s="45">
        <f t="shared" si="1"/>
        <v>2852000.0000000019</v>
      </c>
      <c r="L17" s="45">
        <v>18004300.59</v>
      </c>
      <c r="M17" s="45">
        <f t="shared" si="1"/>
        <v>-75485.080000001937</v>
      </c>
    </row>
    <row r="18" spans="1:13" x14ac:dyDescent="0.25">
      <c r="A18" s="18" t="s">
        <v>120</v>
      </c>
      <c r="B18" s="19" t="s">
        <v>259</v>
      </c>
      <c r="C18" s="28">
        <v>81627000</v>
      </c>
      <c r="D18" s="45">
        <v>81627000</v>
      </c>
      <c r="E18" s="45">
        <f t="shared" si="0"/>
        <v>0</v>
      </c>
      <c r="F18" s="45">
        <v>81627000</v>
      </c>
      <c r="G18" s="45">
        <f t="shared" si="1"/>
        <v>0</v>
      </c>
      <c r="H18" s="45">
        <v>64967857.119999997</v>
      </c>
      <c r="I18" s="45">
        <f t="shared" si="1"/>
        <v>-16659142.880000003</v>
      </c>
      <c r="J18" s="45">
        <v>45613590.409999996</v>
      </c>
      <c r="K18" s="45">
        <f t="shared" si="1"/>
        <v>-19354266.710000001</v>
      </c>
      <c r="L18" s="45">
        <v>34358740.18</v>
      </c>
      <c r="M18" s="45">
        <f t="shared" si="1"/>
        <v>-11254850.229999997</v>
      </c>
    </row>
    <row r="19" spans="1:13" x14ac:dyDescent="0.25">
      <c r="A19" s="18" t="s">
        <v>122</v>
      </c>
      <c r="B19" s="19" t="s">
        <v>260</v>
      </c>
      <c r="C19" s="28">
        <v>211203100</v>
      </c>
      <c r="D19" s="45">
        <v>197802217.13999999</v>
      </c>
      <c r="E19" s="45">
        <f t="shared" si="0"/>
        <v>-13400882.860000014</v>
      </c>
      <c r="F19" s="45">
        <v>197802217.13999999</v>
      </c>
      <c r="G19" s="45">
        <f t="shared" si="1"/>
        <v>0</v>
      </c>
      <c r="H19" s="45">
        <v>209615556.22999999</v>
      </c>
      <c r="I19" s="45">
        <f t="shared" si="1"/>
        <v>11813339.090000004</v>
      </c>
      <c r="J19" s="45">
        <v>223686891.21000001</v>
      </c>
      <c r="K19" s="45">
        <f t="shared" si="1"/>
        <v>14071334.980000019</v>
      </c>
      <c r="L19" s="45">
        <v>224774128.97999999</v>
      </c>
      <c r="M19" s="45">
        <f t="shared" si="1"/>
        <v>1087237.7699999809</v>
      </c>
    </row>
    <row r="20" spans="1:13" x14ac:dyDescent="0.25">
      <c r="A20" s="18" t="s">
        <v>124</v>
      </c>
      <c r="B20" s="19" t="s">
        <v>261</v>
      </c>
      <c r="C20" s="28">
        <v>50756000</v>
      </c>
      <c r="D20" s="45">
        <v>50756000</v>
      </c>
      <c r="E20" s="45">
        <f t="shared" si="0"/>
        <v>0</v>
      </c>
      <c r="F20" s="45">
        <v>49301100</v>
      </c>
      <c r="G20" s="45">
        <f t="shared" si="1"/>
        <v>-1454900</v>
      </c>
      <c r="H20" s="45">
        <v>51295580</v>
      </c>
      <c r="I20" s="45">
        <f t="shared" si="1"/>
        <v>1994480</v>
      </c>
      <c r="J20" s="45">
        <v>52295580</v>
      </c>
      <c r="K20" s="45">
        <f t="shared" si="1"/>
        <v>1000000</v>
      </c>
      <c r="L20" s="45">
        <v>50297511.670000002</v>
      </c>
      <c r="M20" s="45">
        <f t="shared" si="1"/>
        <v>-1998068.3299999982</v>
      </c>
    </row>
    <row r="21" spans="1:13" s="38" customFormat="1" x14ac:dyDescent="0.25">
      <c r="A21" s="43" t="s">
        <v>126</v>
      </c>
      <c r="B21" s="48" t="s">
        <v>262</v>
      </c>
      <c r="C21" s="27"/>
      <c r="D21" s="47"/>
      <c r="E21" s="47">
        <f t="shared" si="0"/>
        <v>0</v>
      </c>
      <c r="F21" s="47"/>
      <c r="G21" s="47">
        <f t="shared" si="1"/>
        <v>0</v>
      </c>
      <c r="H21" s="47"/>
      <c r="I21" s="47">
        <f t="shared" si="1"/>
        <v>0</v>
      </c>
      <c r="J21" s="47"/>
      <c r="K21" s="47">
        <f t="shared" si="1"/>
        <v>0</v>
      </c>
      <c r="L21" s="47">
        <v>2487182.41</v>
      </c>
      <c r="M21" s="47">
        <f t="shared" si="1"/>
        <v>2487182.41</v>
      </c>
    </row>
    <row r="22" spans="1:13" x14ac:dyDescent="0.25">
      <c r="A22" s="44" t="s">
        <v>132</v>
      </c>
      <c r="B22" s="46" t="s">
        <v>343</v>
      </c>
      <c r="C22" s="28"/>
      <c r="D22" s="45"/>
      <c r="E22" s="45">
        <f t="shared" si="0"/>
        <v>0</v>
      </c>
      <c r="F22" s="45"/>
      <c r="G22" s="45">
        <f t="shared" si="1"/>
        <v>0</v>
      </c>
      <c r="H22" s="45"/>
      <c r="I22" s="45">
        <f t="shared" si="1"/>
        <v>0</v>
      </c>
      <c r="J22" s="45"/>
      <c r="K22" s="45">
        <f t="shared" si="1"/>
        <v>0</v>
      </c>
      <c r="L22" s="45">
        <v>2487182.41</v>
      </c>
      <c r="M22" s="45">
        <f t="shared" si="1"/>
        <v>2487182.41</v>
      </c>
    </row>
    <row r="23" spans="1:13" s="38" customFormat="1" x14ac:dyDescent="0.25">
      <c r="A23" s="16" t="s">
        <v>134</v>
      </c>
      <c r="B23" s="17" t="s">
        <v>263</v>
      </c>
      <c r="C23" s="27">
        <v>1923564800</v>
      </c>
      <c r="D23" s="47">
        <v>1938625856.5</v>
      </c>
      <c r="E23" s="47">
        <f>D23-C23</f>
        <v>15061056.5</v>
      </c>
      <c r="F23" s="47">
        <v>1937090856.5</v>
      </c>
      <c r="G23" s="47">
        <f t="shared" si="1"/>
        <v>-1535000</v>
      </c>
      <c r="H23" s="47">
        <v>1936680238.2099998</v>
      </c>
      <c r="I23" s="47">
        <f t="shared" si="1"/>
        <v>-410618.29000020027</v>
      </c>
      <c r="J23" s="47">
        <v>2078779804.1400001</v>
      </c>
      <c r="K23" s="47">
        <f t="shared" si="1"/>
        <v>142099565.93000031</v>
      </c>
      <c r="L23" s="47">
        <v>2077494459.6700001</v>
      </c>
      <c r="M23" s="47">
        <f t="shared" si="1"/>
        <v>-1285344.4700000286</v>
      </c>
    </row>
    <row r="24" spans="1:13" x14ac:dyDescent="0.25">
      <c r="A24" s="18" t="s">
        <v>136</v>
      </c>
      <c r="B24" s="19" t="s">
        <v>264</v>
      </c>
      <c r="C24" s="28">
        <v>805327800</v>
      </c>
      <c r="D24" s="45">
        <v>810524200</v>
      </c>
      <c r="E24" s="45">
        <f>D24-C24</f>
        <v>5196400</v>
      </c>
      <c r="F24" s="45">
        <v>810524200</v>
      </c>
      <c r="G24" s="45">
        <f t="shared" si="1"/>
        <v>0</v>
      </c>
      <c r="H24" s="45">
        <v>812282870.42999995</v>
      </c>
      <c r="I24" s="45">
        <f t="shared" si="1"/>
        <v>1758670.4299999475</v>
      </c>
      <c r="J24" s="45">
        <v>900322917.90999997</v>
      </c>
      <c r="K24" s="45">
        <f t="shared" si="1"/>
        <v>88040047.480000019</v>
      </c>
      <c r="L24" s="45">
        <v>922900181.05999994</v>
      </c>
      <c r="M24" s="45">
        <f t="shared" si="1"/>
        <v>22577263.149999976</v>
      </c>
    </row>
    <row r="25" spans="1:13" x14ac:dyDescent="0.25">
      <c r="A25" s="18" t="s">
        <v>138</v>
      </c>
      <c r="B25" s="19" t="s">
        <v>265</v>
      </c>
      <c r="C25" s="28">
        <v>826825400</v>
      </c>
      <c r="D25" s="45">
        <v>836689970.78999984</v>
      </c>
      <c r="E25" s="45">
        <f>D25-C25</f>
        <v>9864570.7899998426</v>
      </c>
      <c r="F25" s="45">
        <v>836689970.78999996</v>
      </c>
      <c r="G25" s="45">
        <f t="shared" si="1"/>
        <v>0</v>
      </c>
      <c r="H25" s="45">
        <v>840848897.34000003</v>
      </c>
      <c r="I25" s="45">
        <f t="shared" si="1"/>
        <v>4158926.5500000715</v>
      </c>
      <c r="J25" s="45">
        <v>882738986.5</v>
      </c>
      <c r="K25" s="45">
        <f t="shared" si="1"/>
        <v>41890089.159999967</v>
      </c>
      <c r="L25" s="45">
        <v>889661247.13</v>
      </c>
      <c r="M25" s="45">
        <f t="shared" si="1"/>
        <v>6922260.6299999952</v>
      </c>
    </row>
    <row r="26" spans="1:13" x14ac:dyDescent="0.25">
      <c r="A26" s="18" t="s">
        <v>240</v>
      </c>
      <c r="B26" s="19" t="s">
        <v>266</v>
      </c>
      <c r="C26" s="28">
        <v>183323300</v>
      </c>
      <c r="D26" s="45">
        <v>183323385.71000001</v>
      </c>
      <c r="E26" s="45">
        <f>D26-C26</f>
        <v>85.71000000834465</v>
      </c>
      <c r="F26" s="45">
        <v>183323385.71000001</v>
      </c>
      <c r="G26" s="45">
        <f t="shared" si="1"/>
        <v>0</v>
      </c>
      <c r="H26" s="45">
        <v>177460770.38999999</v>
      </c>
      <c r="I26" s="45">
        <f t="shared" si="1"/>
        <v>-5862615.3200000226</v>
      </c>
      <c r="J26" s="45">
        <v>192322149.80000001</v>
      </c>
      <c r="K26" s="45">
        <f t="shared" si="1"/>
        <v>14861379.410000026</v>
      </c>
      <c r="L26" s="45">
        <v>175804645.33000001</v>
      </c>
      <c r="M26" s="45">
        <f t="shared" si="1"/>
        <v>-16517504.469999999</v>
      </c>
    </row>
    <row r="27" spans="1:13" x14ac:dyDescent="0.25">
      <c r="A27" s="18" t="s">
        <v>142</v>
      </c>
      <c r="B27" s="19" t="s">
        <v>267</v>
      </c>
      <c r="C27" s="29">
        <v>500000</v>
      </c>
      <c r="D27" s="45">
        <v>500000</v>
      </c>
      <c r="E27" s="45">
        <f t="shared" si="0"/>
        <v>0</v>
      </c>
      <c r="F27" s="45">
        <v>500000</v>
      </c>
      <c r="G27" s="45">
        <f t="shared" si="1"/>
        <v>0</v>
      </c>
      <c r="H27" s="45">
        <v>623000</v>
      </c>
      <c r="I27" s="45">
        <f t="shared" si="1"/>
        <v>123000</v>
      </c>
      <c r="J27" s="45">
        <v>623000</v>
      </c>
      <c r="K27" s="45">
        <f t="shared" si="1"/>
        <v>0</v>
      </c>
      <c r="L27" s="45">
        <v>149200</v>
      </c>
      <c r="M27" s="45">
        <f t="shared" si="1"/>
        <v>-473800</v>
      </c>
    </row>
    <row r="28" spans="1:13" x14ac:dyDescent="0.25">
      <c r="A28" s="18" t="s">
        <v>241</v>
      </c>
      <c r="B28" s="19" t="s">
        <v>268</v>
      </c>
      <c r="C28" s="28">
        <v>57422300</v>
      </c>
      <c r="D28" s="45">
        <v>57422300</v>
      </c>
      <c r="E28" s="45">
        <f t="shared" si="0"/>
        <v>0</v>
      </c>
      <c r="F28" s="45">
        <v>57422300</v>
      </c>
      <c r="G28" s="45">
        <f t="shared" si="1"/>
        <v>0</v>
      </c>
      <c r="H28" s="45">
        <v>58244934.810000002</v>
      </c>
      <c r="I28" s="45">
        <f t="shared" si="1"/>
        <v>822634.81000000238</v>
      </c>
      <c r="J28" s="45">
        <v>57343952.340000004</v>
      </c>
      <c r="K28" s="45">
        <f t="shared" si="1"/>
        <v>-900982.46999999881</v>
      </c>
      <c r="L28" s="45">
        <v>44341826.5</v>
      </c>
      <c r="M28" s="45">
        <f t="shared" si="1"/>
        <v>-13002125.840000004</v>
      </c>
    </row>
    <row r="29" spans="1:13" x14ac:dyDescent="0.25">
      <c r="A29" s="18" t="s">
        <v>150</v>
      </c>
      <c r="B29" s="19" t="s">
        <v>269</v>
      </c>
      <c r="C29" s="28">
        <v>50166000</v>
      </c>
      <c r="D29" s="45">
        <v>50166000</v>
      </c>
      <c r="E29" s="45">
        <f t="shared" si="0"/>
        <v>0</v>
      </c>
      <c r="F29" s="45">
        <v>48631000</v>
      </c>
      <c r="G29" s="45">
        <f t="shared" si="1"/>
        <v>-1535000</v>
      </c>
      <c r="H29" s="45">
        <v>47219765.240000002</v>
      </c>
      <c r="I29" s="45">
        <f t="shared" si="1"/>
        <v>-1411234.7599999979</v>
      </c>
      <c r="J29" s="45">
        <v>45428797.590000004</v>
      </c>
      <c r="K29" s="45">
        <f t="shared" si="1"/>
        <v>-1790967.6499999985</v>
      </c>
      <c r="L29" s="45">
        <v>44637359.649999999</v>
      </c>
      <c r="M29" s="45">
        <f t="shared" si="1"/>
        <v>-791437.94000000507</v>
      </c>
    </row>
    <row r="30" spans="1:13" s="38" customFormat="1" x14ac:dyDescent="0.25">
      <c r="A30" s="22" t="s">
        <v>152</v>
      </c>
      <c r="B30" s="17" t="s">
        <v>270</v>
      </c>
      <c r="C30" s="32">
        <v>70539700</v>
      </c>
      <c r="D30" s="47">
        <v>70539700.000000015</v>
      </c>
      <c r="E30" s="47">
        <f t="shared" si="0"/>
        <v>0</v>
      </c>
      <c r="F30" s="47">
        <v>66224700</v>
      </c>
      <c r="G30" s="47">
        <f t="shared" si="1"/>
        <v>-4315000.0000000149</v>
      </c>
      <c r="H30" s="47">
        <v>62879289.460000001</v>
      </c>
      <c r="I30" s="47">
        <f t="shared" si="1"/>
        <v>-3345410.5399999991</v>
      </c>
      <c r="J30" s="47">
        <v>67702438.400000006</v>
      </c>
      <c r="K30" s="47">
        <f t="shared" si="1"/>
        <v>4823148.9400000051</v>
      </c>
      <c r="L30" s="47">
        <v>67299818.569999993</v>
      </c>
      <c r="M30" s="47">
        <f t="shared" si="1"/>
        <v>-402619.83000001311</v>
      </c>
    </row>
    <row r="31" spans="1:13" x14ac:dyDescent="0.25">
      <c r="A31" s="23" t="s">
        <v>154</v>
      </c>
      <c r="B31" s="19" t="s">
        <v>271</v>
      </c>
      <c r="C31" s="33">
        <v>65183700</v>
      </c>
      <c r="D31" s="45">
        <v>65183700.000000007</v>
      </c>
      <c r="E31" s="45">
        <f t="shared" si="0"/>
        <v>0</v>
      </c>
      <c r="F31" s="45">
        <v>65183700</v>
      </c>
      <c r="G31" s="45">
        <f t="shared" si="1"/>
        <v>0</v>
      </c>
      <c r="H31" s="45">
        <v>60208289.460000001</v>
      </c>
      <c r="I31" s="45">
        <f t="shared" si="1"/>
        <v>-4975410.5399999991</v>
      </c>
      <c r="J31" s="45">
        <v>65031438.399999999</v>
      </c>
      <c r="K31" s="45">
        <f t="shared" si="1"/>
        <v>4823148.9399999976</v>
      </c>
      <c r="L31" s="45">
        <v>64834466.710000001</v>
      </c>
      <c r="M31" s="45">
        <f t="shared" si="1"/>
        <v>-196971.68999999762</v>
      </c>
    </row>
    <row r="32" spans="1:13" x14ac:dyDescent="0.25">
      <c r="A32" s="23" t="s">
        <v>158</v>
      </c>
      <c r="B32" s="19" t="s">
        <v>272</v>
      </c>
      <c r="C32" s="33">
        <v>5356000</v>
      </c>
      <c r="D32" s="45">
        <v>5356000</v>
      </c>
      <c r="E32" s="45">
        <f t="shared" si="0"/>
        <v>0</v>
      </c>
      <c r="F32" s="45">
        <v>1041000</v>
      </c>
      <c r="G32" s="45">
        <f t="shared" si="1"/>
        <v>-4315000</v>
      </c>
      <c r="H32" s="45">
        <v>2671000</v>
      </c>
      <c r="I32" s="45">
        <f t="shared" si="1"/>
        <v>1630000</v>
      </c>
      <c r="J32" s="45">
        <v>2671000</v>
      </c>
      <c r="K32" s="45">
        <f t="shared" si="1"/>
        <v>0</v>
      </c>
      <c r="L32" s="45">
        <v>2465351.86</v>
      </c>
      <c r="M32" s="45">
        <f t="shared" si="1"/>
        <v>-205648.14000000013</v>
      </c>
    </row>
    <row r="33" spans="1:13" s="38" customFormat="1" x14ac:dyDescent="0.25">
      <c r="A33" s="22" t="s">
        <v>175</v>
      </c>
      <c r="B33" s="17" t="s">
        <v>273</v>
      </c>
      <c r="C33" s="32">
        <v>127219000</v>
      </c>
      <c r="D33" s="47">
        <v>127218999.99999999</v>
      </c>
      <c r="E33" s="47">
        <f t="shared" si="0"/>
        <v>0</v>
      </c>
      <c r="F33" s="47">
        <v>127219000</v>
      </c>
      <c r="G33" s="47">
        <f t="shared" si="1"/>
        <v>0</v>
      </c>
      <c r="H33" s="47">
        <v>126406529.81999999</v>
      </c>
      <c r="I33" s="47">
        <f t="shared" si="1"/>
        <v>-812470.18000000715</v>
      </c>
      <c r="J33" s="47">
        <v>128260428.31999999</v>
      </c>
      <c r="K33" s="47">
        <f t="shared" si="1"/>
        <v>1853898.5</v>
      </c>
      <c r="L33" s="47">
        <v>120160906.2</v>
      </c>
      <c r="M33" s="47">
        <f t="shared" si="1"/>
        <v>-8099522.1199999899</v>
      </c>
    </row>
    <row r="34" spans="1:13" x14ac:dyDescent="0.25">
      <c r="A34" s="23" t="s">
        <v>177</v>
      </c>
      <c r="B34" s="19" t="s">
        <v>274</v>
      </c>
      <c r="C34" s="34">
        <v>1691000</v>
      </c>
      <c r="D34" s="45">
        <v>1691000</v>
      </c>
      <c r="E34" s="45">
        <f t="shared" si="0"/>
        <v>0</v>
      </c>
      <c r="F34" s="45">
        <v>1691000</v>
      </c>
      <c r="G34" s="45">
        <f t="shared" si="1"/>
        <v>0</v>
      </c>
      <c r="H34" s="45">
        <v>1691000</v>
      </c>
      <c r="I34" s="45">
        <f t="shared" si="1"/>
        <v>0</v>
      </c>
      <c r="J34" s="45">
        <v>2952100</v>
      </c>
      <c r="K34" s="45">
        <f t="shared" si="1"/>
        <v>1261100</v>
      </c>
      <c r="L34" s="45">
        <v>2918986.06</v>
      </c>
      <c r="M34" s="45">
        <f t="shared" si="1"/>
        <v>-33113.939999999944</v>
      </c>
    </row>
    <row r="35" spans="1:13" x14ac:dyDescent="0.25">
      <c r="A35" s="23" t="s">
        <v>181</v>
      </c>
      <c r="B35" s="19" t="s">
        <v>275</v>
      </c>
      <c r="C35" s="33">
        <v>10113500</v>
      </c>
      <c r="D35" s="45">
        <v>10113500</v>
      </c>
      <c r="E35" s="45">
        <f t="shared" si="0"/>
        <v>0</v>
      </c>
      <c r="F35" s="45">
        <v>10113500</v>
      </c>
      <c r="G35" s="45">
        <f t="shared" si="1"/>
        <v>0</v>
      </c>
      <c r="H35" s="45">
        <v>11804074.439999999</v>
      </c>
      <c r="I35" s="45">
        <f t="shared" si="1"/>
        <v>1690574.4399999995</v>
      </c>
      <c r="J35" s="45">
        <v>11894161.68</v>
      </c>
      <c r="K35" s="45">
        <f t="shared" si="1"/>
        <v>90087.240000000224</v>
      </c>
      <c r="L35" s="45">
        <v>7617626</v>
      </c>
      <c r="M35" s="45">
        <f t="shared" si="1"/>
        <v>-4276535.68</v>
      </c>
    </row>
    <row r="36" spans="1:13" x14ac:dyDescent="0.25">
      <c r="A36" s="23" t="s">
        <v>183</v>
      </c>
      <c r="B36" s="19" t="s">
        <v>276</v>
      </c>
      <c r="C36" s="33">
        <v>115414500</v>
      </c>
      <c r="D36" s="45">
        <v>115414499.99999999</v>
      </c>
      <c r="E36" s="45">
        <f t="shared" si="0"/>
        <v>0</v>
      </c>
      <c r="F36" s="45">
        <v>115414500</v>
      </c>
      <c r="G36" s="45">
        <f t="shared" si="1"/>
        <v>0</v>
      </c>
      <c r="H36" s="45">
        <v>113414166.64</v>
      </c>
      <c r="I36" s="45">
        <f t="shared" si="1"/>
        <v>-2000333.3599999994</v>
      </c>
      <c r="J36" s="45">
        <v>113414166.64</v>
      </c>
      <c r="K36" s="45">
        <f t="shared" si="1"/>
        <v>0</v>
      </c>
      <c r="L36" s="45">
        <v>109624294.14</v>
      </c>
      <c r="M36" s="45">
        <f t="shared" si="1"/>
        <v>-3789872.5</v>
      </c>
    </row>
    <row r="37" spans="1:13" s="38" customFormat="1" x14ac:dyDescent="0.25">
      <c r="A37" s="22" t="s">
        <v>187</v>
      </c>
      <c r="B37" s="17" t="s">
        <v>277</v>
      </c>
      <c r="C37" s="35">
        <v>103796400</v>
      </c>
      <c r="D37" s="47">
        <v>103796400</v>
      </c>
      <c r="E37" s="47">
        <f t="shared" si="0"/>
        <v>0</v>
      </c>
      <c r="F37" s="47">
        <v>336379750</v>
      </c>
      <c r="G37" s="47">
        <f t="shared" si="1"/>
        <v>232583350</v>
      </c>
      <c r="H37" s="47">
        <v>337136193.33999997</v>
      </c>
      <c r="I37" s="47">
        <f t="shared" si="1"/>
        <v>756443.33999997377</v>
      </c>
      <c r="J37" s="47">
        <v>337632073.38999999</v>
      </c>
      <c r="K37" s="47">
        <f t="shared" si="1"/>
        <v>495880.05000001192</v>
      </c>
      <c r="L37" s="47">
        <v>337043831.49000001</v>
      </c>
      <c r="M37" s="47">
        <f t="shared" si="1"/>
        <v>-588241.89999997616</v>
      </c>
    </row>
    <row r="38" spans="1:13" x14ac:dyDescent="0.25">
      <c r="A38" s="23" t="s">
        <v>189</v>
      </c>
      <c r="B38" s="19" t="s">
        <v>278</v>
      </c>
      <c r="C38" s="33">
        <v>81939000</v>
      </c>
      <c r="D38" s="45">
        <v>81939000</v>
      </c>
      <c r="E38" s="45">
        <f t="shared" si="0"/>
        <v>0</v>
      </c>
      <c r="F38" s="45">
        <v>317883350</v>
      </c>
      <c r="G38" s="45">
        <f t="shared" si="1"/>
        <v>235944350</v>
      </c>
      <c r="H38" s="45">
        <v>318604276.98000002</v>
      </c>
      <c r="I38" s="45">
        <f t="shared" si="1"/>
        <v>720926.98000001907</v>
      </c>
      <c r="J38" s="45">
        <v>319187484.98000002</v>
      </c>
      <c r="K38" s="45">
        <f t="shared" si="1"/>
        <v>583208</v>
      </c>
      <c r="L38" s="45">
        <v>318949633.75</v>
      </c>
      <c r="M38" s="45">
        <f t="shared" si="1"/>
        <v>-237851.23000001907</v>
      </c>
    </row>
    <row r="39" spans="1:13" x14ac:dyDescent="0.25">
      <c r="A39" s="23" t="s">
        <v>191</v>
      </c>
      <c r="B39" s="19" t="s">
        <v>279</v>
      </c>
      <c r="C39" s="33">
        <v>5202000</v>
      </c>
      <c r="D39" s="45">
        <v>5202000</v>
      </c>
      <c r="E39" s="45">
        <f t="shared" si="0"/>
        <v>0</v>
      </c>
      <c r="F39" s="45">
        <v>5202000</v>
      </c>
      <c r="G39" s="45">
        <f t="shared" si="1"/>
        <v>0</v>
      </c>
      <c r="H39" s="45">
        <v>5202000</v>
      </c>
      <c r="I39" s="45">
        <f t="shared" si="1"/>
        <v>0</v>
      </c>
      <c r="J39" s="45">
        <v>6202000</v>
      </c>
      <c r="K39" s="45">
        <f t="shared" si="1"/>
        <v>1000000</v>
      </c>
      <c r="L39" s="45">
        <v>5891831.3600000003</v>
      </c>
      <c r="M39" s="45">
        <f t="shared" si="1"/>
        <v>-310168.63999999966</v>
      </c>
    </row>
    <row r="40" spans="1:13" x14ac:dyDescent="0.25">
      <c r="A40" s="23" t="s">
        <v>193</v>
      </c>
      <c r="B40" s="19" t="s">
        <v>280</v>
      </c>
      <c r="C40" s="33">
        <v>4600400</v>
      </c>
      <c r="D40" s="45">
        <v>4600400</v>
      </c>
      <c r="E40" s="45">
        <f t="shared" si="0"/>
        <v>0</v>
      </c>
      <c r="F40" s="45">
        <v>4600400</v>
      </c>
      <c r="G40" s="45">
        <f t="shared" si="1"/>
        <v>0</v>
      </c>
      <c r="H40" s="45">
        <v>4600400</v>
      </c>
      <c r="I40" s="45">
        <f t="shared" si="1"/>
        <v>0</v>
      </c>
      <c r="J40" s="45">
        <v>3013072.05</v>
      </c>
      <c r="K40" s="45">
        <f t="shared" si="1"/>
        <v>-1587327.9500000002</v>
      </c>
      <c r="L40" s="45">
        <v>3003233.74</v>
      </c>
      <c r="M40" s="45">
        <f t="shared" si="1"/>
        <v>-9838.3099999995902</v>
      </c>
    </row>
    <row r="41" spans="1:13" x14ac:dyDescent="0.25">
      <c r="A41" s="23" t="s">
        <v>195</v>
      </c>
      <c r="B41" s="19" t="s">
        <v>281</v>
      </c>
      <c r="C41" s="33">
        <v>12055000</v>
      </c>
      <c r="D41" s="45">
        <v>12055000</v>
      </c>
      <c r="E41" s="45">
        <f t="shared" si="0"/>
        <v>0</v>
      </c>
      <c r="F41" s="45">
        <v>8694000</v>
      </c>
      <c r="G41" s="45">
        <f t="shared" si="1"/>
        <v>-3361000</v>
      </c>
      <c r="H41" s="45">
        <v>8729516.3599999994</v>
      </c>
      <c r="I41" s="45">
        <f t="shared" si="1"/>
        <v>35516.359999999404</v>
      </c>
      <c r="J41" s="45">
        <v>9229516.3599999994</v>
      </c>
      <c r="K41" s="45">
        <f t="shared" si="1"/>
        <v>500000</v>
      </c>
      <c r="L41" s="45">
        <v>9199132.6400000006</v>
      </c>
      <c r="M41" s="45">
        <f t="shared" si="1"/>
        <v>-30383.719999998808</v>
      </c>
    </row>
    <row r="42" spans="1:13" s="38" customFormat="1" x14ac:dyDescent="0.25">
      <c r="A42" s="22" t="s">
        <v>197</v>
      </c>
      <c r="B42" s="17" t="s">
        <v>282</v>
      </c>
      <c r="C42" s="32">
        <v>14672000</v>
      </c>
      <c r="D42" s="47">
        <v>14672000</v>
      </c>
      <c r="E42" s="47">
        <f t="shared" si="0"/>
        <v>0</v>
      </c>
      <c r="F42" s="47">
        <v>13942100</v>
      </c>
      <c r="G42" s="47">
        <f t="shared" si="1"/>
        <v>-729900</v>
      </c>
      <c r="H42" s="47">
        <v>14076100</v>
      </c>
      <c r="I42" s="47">
        <f t="shared" si="1"/>
        <v>134000</v>
      </c>
      <c r="J42" s="47">
        <v>14216100</v>
      </c>
      <c r="K42" s="47">
        <f t="shared" si="1"/>
        <v>140000</v>
      </c>
      <c r="L42" s="47">
        <v>14216098</v>
      </c>
      <c r="M42" s="47">
        <f t="shared" si="1"/>
        <v>-2</v>
      </c>
    </row>
    <row r="43" spans="1:13" x14ac:dyDescent="0.25">
      <c r="A43" s="23" t="s">
        <v>199</v>
      </c>
      <c r="B43" s="19" t="s">
        <v>283</v>
      </c>
      <c r="C43" s="33">
        <v>10672000</v>
      </c>
      <c r="D43" s="45">
        <v>10672000</v>
      </c>
      <c r="E43" s="45">
        <f t="shared" si="0"/>
        <v>0</v>
      </c>
      <c r="F43" s="45">
        <v>9942100</v>
      </c>
      <c r="G43" s="45">
        <f t="shared" si="1"/>
        <v>-729900</v>
      </c>
      <c r="H43" s="45">
        <v>10076100</v>
      </c>
      <c r="I43" s="45">
        <f t="shared" si="1"/>
        <v>134000</v>
      </c>
      <c r="J43" s="45">
        <v>10216100</v>
      </c>
      <c r="K43" s="45">
        <f t="shared" si="1"/>
        <v>140000</v>
      </c>
      <c r="L43" s="45">
        <v>10216100</v>
      </c>
      <c r="M43" s="45">
        <f t="shared" si="1"/>
        <v>0</v>
      </c>
    </row>
    <row r="44" spans="1:13" x14ac:dyDescent="0.25">
      <c r="A44" s="24" t="s">
        <v>201</v>
      </c>
      <c r="B44" s="19" t="s">
        <v>284</v>
      </c>
      <c r="C44" s="36">
        <v>4000000</v>
      </c>
      <c r="D44" s="45">
        <v>4000000</v>
      </c>
      <c r="E44" s="45">
        <f t="shared" si="0"/>
        <v>0</v>
      </c>
      <c r="F44" s="45">
        <v>4000000</v>
      </c>
      <c r="G44" s="45">
        <f t="shared" si="1"/>
        <v>0</v>
      </c>
      <c r="H44" s="45">
        <v>4000000</v>
      </c>
      <c r="I44" s="45">
        <f t="shared" si="1"/>
        <v>0</v>
      </c>
      <c r="J44" s="45">
        <v>4000000</v>
      </c>
      <c r="K44" s="45">
        <f t="shared" si="1"/>
        <v>0</v>
      </c>
      <c r="L44" s="45">
        <v>3999998</v>
      </c>
      <c r="M44" s="45">
        <f t="shared" si="1"/>
        <v>-2</v>
      </c>
    </row>
    <row r="45" spans="1:13" s="38" customFormat="1" x14ac:dyDescent="0.25">
      <c r="A45" s="22" t="s">
        <v>341</v>
      </c>
      <c r="B45" s="17" t="s">
        <v>285</v>
      </c>
      <c r="C45" s="32">
        <v>9120000</v>
      </c>
      <c r="D45" s="47">
        <v>9120000</v>
      </c>
      <c r="E45" s="47">
        <f t="shared" si="0"/>
        <v>0</v>
      </c>
      <c r="F45" s="47">
        <v>9120000</v>
      </c>
      <c r="G45" s="47">
        <f t="shared" si="1"/>
        <v>0</v>
      </c>
      <c r="H45" s="47">
        <v>9120000</v>
      </c>
      <c r="I45" s="47">
        <f t="shared" si="1"/>
        <v>0</v>
      </c>
      <c r="J45" s="47">
        <v>9120000</v>
      </c>
      <c r="K45" s="47">
        <f t="shared" si="1"/>
        <v>0</v>
      </c>
      <c r="L45" s="47">
        <v>8919000</v>
      </c>
      <c r="M45" s="47">
        <f t="shared" si="1"/>
        <v>-201000</v>
      </c>
    </row>
    <row r="46" spans="1:13" x14ac:dyDescent="0.25">
      <c r="A46" s="23" t="s">
        <v>342</v>
      </c>
      <c r="B46" s="19" t="s">
        <v>286</v>
      </c>
      <c r="C46" s="33">
        <v>9120000</v>
      </c>
      <c r="D46" s="45">
        <v>9120000</v>
      </c>
      <c r="E46" s="45">
        <f t="shared" si="0"/>
        <v>0</v>
      </c>
      <c r="F46" s="45">
        <v>9120000</v>
      </c>
      <c r="G46" s="45">
        <f t="shared" si="1"/>
        <v>0</v>
      </c>
      <c r="H46" s="45">
        <v>9120000</v>
      </c>
      <c r="I46" s="45">
        <f t="shared" si="1"/>
        <v>0</v>
      </c>
      <c r="J46" s="45">
        <v>9120000</v>
      </c>
      <c r="K46" s="45">
        <f t="shared" si="1"/>
        <v>0</v>
      </c>
      <c r="L46" s="45">
        <v>8919000</v>
      </c>
      <c r="M46" s="45">
        <f t="shared" si="1"/>
        <v>-201000</v>
      </c>
    </row>
    <row r="47" spans="1:13" x14ac:dyDescent="0.25">
      <c r="A47" s="25" t="s">
        <v>217</v>
      </c>
      <c r="B47" s="26"/>
      <c r="C47" s="37">
        <f>C1+C8+C11+C16+C21+C23+C30+C33+C37+C42+C45</f>
        <v>3228674400</v>
      </c>
      <c r="D47" s="37">
        <f t="shared" ref="D47:L47" si="2">D1+D8+D11+D16+D21+D23+D30+D33+D37+D42+D45</f>
        <v>3230334573.6399999</v>
      </c>
      <c r="E47" s="37">
        <f t="shared" si="2"/>
        <v>1660173.6399999857</v>
      </c>
      <c r="F47" s="37">
        <f t="shared" si="2"/>
        <v>3466278923.6399999</v>
      </c>
      <c r="G47" s="37">
        <f t="shared" si="2"/>
        <v>235944350</v>
      </c>
      <c r="H47" s="37">
        <f t="shared" si="2"/>
        <v>3549141009.3300004</v>
      </c>
      <c r="I47" s="37">
        <f t="shared" ref="I47" si="3">I1+I8+I11+I16+I21+I23+I30+I33+I37+I42+I45</f>
        <v>82862085.689999759</v>
      </c>
      <c r="J47" s="37">
        <f t="shared" si="2"/>
        <v>3697084670.1200004</v>
      </c>
      <c r="K47" s="37">
        <f t="shared" ref="K47" si="4">K1+K8+K11+K16+K21+K23+K30+K33+K37+K42+K45</f>
        <v>147943660.79000038</v>
      </c>
      <c r="L47" s="37">
        <f t="shared" si="2"/>
        <v>3689687728.6199999</v>
      </c>
      <c r="M47" s="37">
        <f t="shared" ref="M47" si="5">M1+M8+M11+M16+M21+M23+M30+M33+M37+M42+M45</f>
        <v>-7396941.5000000484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 1 (2)</vt:lpstr>
      <vt:lpstr>с уточ.планом</vt:lpstr>
      <vt:lpstr>Лист1</vt:lpstr>
      <vt:lpstr>'Лист 1 (2)'!Заголовки_для_печати</vt:lpstr>
      <vt:lpstr>'с уточ.планом'!Заголовки_для_печати</vt:lpstr>
      <vt:lpstr>'с уточ.планом'!Область_печати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Галяутдинов Ринат Рамилевич</dc:creator>
  <cp:lastModifiedBy>Людмила Александровна Зверева</cp:lastModifiedBy>
  <cp:lastPrinted>2022-02-18T04:28:06Z</cp:lastPrinted>
  <dcterms:created xsi:type="dcterms:W3CDTF">2015-04-28T09:53:59Z</dcterms:created>
  <dcterms:modified xsi:type="dcterms:W3CDTF">2022-02-18T04:28:16Z</dcterms:modified>
</cp:coreProperties>
</file>