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ua21\Desktop\Почта_Зверева\Ежеквартальная отчетность\2022 год\2 кв. 2021 года\Для сайта ФУ по открытости\"/>
    </mc:Choice>
  </mc:AlternateContent>
  <bookViews>
    <workbookView xWindow="0" yWindow="0" windowWidth="28305" windowHeight="11685"/>
  </bookViews>
  <sheets>
    <sheet name="Салават доходы" sheetId="6" r:id="rId1"/>
  </sheets>
  <definedNames>
    <definedName name="_xlnm.Print_Titles" localSheetId="0">'Салават доходы'!$5:$7</definedName>
  </definedNames>
  <calcPr calcId="152511"/>
</workbook>
</file>

<file path=xl/calcChain.xml><?xml version="1.0" encoding="utf-8"?>
<calcChain xmlns="http://schemas.openxmlformats.org/spreadsheetml/2006/main">
  <c r="F12" i="6" l="1"/>
  <c r="C35" i="6"/>
  <c r="C28" i="6"/>
  <c r="C24" i="6"/>
  <c r="C12" i="6" l="1"/>
  <c r="C10" i="6"/>
  <c r="F10" i="6"/>
  <c r="F35" i="6"/>
  <c r="F28" i="6"/>
  <c r="F24" i="6"/>
  <c r="B11" i="6"/>
  <c r="H20" i="6" l="1"/>
  <c r="G20" i="6"/>
  <c r="D34" i="6"/>
  <c r="D35" i="6"/>
  <c r="E35" i="6"/>
  <c r="B35" i="6"/>
  <c r="G38" i="6"/>
  <c r="H37" i="6"/>
  <c r="G37" i="6"/>
  <c r="D37" i="6"/>
  <c r="H36" i="6"/>
  <c r="G36" i="6"/>
  <c r="D36" i="6"/>
  <c r="H29" i="6"/>
  <c r="H30" i="6"/>
  <c r="H31" i="6"/>
  <c r="H32" i="6"/>
  <c r="G29" i="6"/>
  <c r="G30" i="6"/>
  <c r="G31" i="6"/>
  <c r="G32" i="6"/>
  <c r="E28" i="6"/>
  <c r="B28" i="6"/>
  <c r="D32" i="6"/>
  <c r="D31" i="6"/>
  <c r="D29" i="6"/>
  <c r="H16" i="6"/>
  <c r="H17" i="6"/>
  <c r="G18" i="6"/>
  <c r="H40" i="6"/>
  <c r="H47" i="6"/>
  <c r="G26" i="6"/>
  <c r="F42" i="6"/>
  <c r="F41" i="6" s="1"/>
  <c r="E42" i="6"/>
  <c r="E41" i="6" s="1"/>
  <c r="E24" i="6"/>
  <c r="F19" i="6"/>
  <c r="E19" i="6"/>
  <c r="F14" i="6"/>
  <c r="E14" i="6"/>
  <c r="E13" i="6"/>
  <c r="E11" i="6"/>
  <c r="D47" i="6"/>
  <c r="C42" i="6"/>
  <c r="C41" i="6" s="1"/>
  <c r="B42" i="6"/>
  <c r="B41" i="6" s="1"/>
  <c r="B24" i="6"/>
  <c r="C19" i="6"/>
  <c r="B19" i="6"/>
  <c r="D20" i="6"/>
  <c r="C14" i="6"/>
  <c r="B14" i="6"/>
  <c r="D18" i="6"/>
  <c r="D17" i="6"/>
  <c r="D16" i="6"/>
  <c r="B13" i="6"/>
  <c r="F9" i="6" l="1"/>
  <c r="F8" i="6" s="1"/>
  <c r="C9" i="6"/>
  <c r="C8" i="6" s="1"/>
  <c r="H35" i="6"/>
  <c r="G35" i="6"/>
  <c r="B9" i="6"/>
  <c r="B8" i="6" s="1"/>
  <c r="E9" i="6"/>
  <c r="E8" i="6" s="1"/>
  <c r="G40" i="6"/>
  <c r="H8" i="6" l="1"/>
  <c r="H9" i="6"/>
  <c r="H10" i="6"/>
  <c r="H11" i="6"/>
  <c r="H12" i="6"/>
  <c r="H13" i="6"/>
  <c r="H14" i="6"/>
  <c r="H15" i="6"/>
  <c r="H18" i="6"/>
  <c r="H19" i="6"/>
  <c r="H21" i="6"/>
  <c r="H22" i="6"/>
  <c r="H23" i="6"/>
  <c r="H24" i="6"/>
  <c r="H25" i="6"/>
  <c r="H26" i="6"/>
  <c r="H28" i="6"/>
  <c r="H33" i="6"/>
  <c r="H34" i="6"/>
  <c r="H39" i="6"/>
  <c r="H41" i="6"/>
  <c r="H42" i="6"/>
  <c r="H43" i="6"/>
  <c r="H44" i="6"/>
  <c r="H45" i="6"/>
  <c r="H46" i="6"/>
  <c r="H49" i="6"/>
  <c r="G9" i="6"/>
  <c r="G10" i="6"/>
  <c r="G11" i="6"/>
  <c r="G12" i="6"/>
  <c r="G13" i="6"/>
  <c r="G14" i="6"/>
  <c r="G15" i="6"/>
  <c r="G19" i="6"/>
  <c r="G21" i="6"/>
  <c r="G22" i="6"/>
  <c r="G23" i="6"/>
  <c r="G24" i="6"/>
  <c r="G25" i="6"/>
  <c r="G28" i="6"/>
  <c r="G33" i="6"/>
  <c r="G34" i="6"/>
  <c r="G39" i="6"/>
  <c r="G41" i="6"/>
  <c r="G42" i="6"/>
  <c r="G43" i="6"/>
  <c r="G44" i="6"/>
  <c r="G45" i="6"/>
  <c r="G46" i="6"/>
  <c r="G8" i="6"/>
  <c r="D8" i="6" l="1"/>
  <c r="D9" i="6"/>
  <c r="D10" i="6"/>
  <c r="D11" i="6"/>
  <c r="D12" i="6"/>
  <c r="D13" i="6"/>
  <c r="D14" i="6"/>
  <c r="D15" i="6"/>
  <c r="D19" i="6"/>
  <c r="D21" i="6"/>
  <c r="D22" i="6"/>
  <c r="D23" i="6"/>
  <c r="D24" i="6"/>
  <c r="D25" i="6"/>
  <c r="D26" i="6"/>
  <c r="D28" i="6"/>
  <c r="D33" i="6"/>
  <c r="D39" i="6"/>
  <c r="D41" i="6"/>
  <c r="D42" i="6"/>
  <c r="D43" i="6"/>
  <c r="D44" i="6"/>
  <c r="D45" i="6"/>
  <c r="D46" i="6"/>
</calcChain>
</file>

<file path=xl/sharedStrings.xml><?xml version="1.0" encoding="utf-8"?>
<sst xmlns="http://schemas.openxmlformats.org/spreadsheetml/2006/main" count="70" uniqueCount="53">
  <si>
    <t>Наименование показателя</t>
  </si>
  <si>
    <t>НАЛОГИ НА ПРИБЫЛЬ, ДОХОДЫ</t>
  </si>
  <si>
    <t>Налог на доходы физических лиц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</si>
  <si>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</si>
  <si>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</si>
  <si>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НАЛОГИ НА СОВОКУПНЫЙ ДОХОД</t>
  </si>
  <si>
    <t>Налог, взимаемый в связи с применением упрощенной системы налогообложения</t>
  </si>
  <si>
    <t>Единый сельскохозяйственный налог</t>
  </si>
  <si>
    <t>НАЛОГИ НА ИМУЩЕСТВО</t>
  </si>
  <si>
    <t>Налог на имущество организаций</t>
  </si>
  <si>
    <t>НАЛОГИ, СБОРЫ И РЕГУЛЯРНЫЕ ПЛАТЕЖИ ЗА ПОЛЬЗОВАНИЕ ПРИРОДНЫМИ РЕСУРСАМИ</t>
  </si>
  <si>
    <t>Налог на добычу полезных ископаемых</t>
  </si>
  <si>
    <t>ГОСУДАРСТВЕННАЯ ПОШЛИНА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</si>
  <si>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</si>
  <si>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</si>
  <si>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</si>
  <si>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</si>
  <si>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ШТРАФЫ, САНКЦИИ, ВОЗМЕЩЕНИЕ УЩЕРБА</t>
  </si>
  <si>
    <t>ПРОЧИЕ НЕНАЛОГОВЫЕ ДОХОДЫ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</si>
  <si>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</si>
  <si>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</si>
  <si>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</si>
  <si>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</si>
  <si>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</si>
  <si>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Иные межбюджетные трансферты</t>
  </si>
  <si>
    <t>ПРОЧИЕ БЕЗВОЗМЕЗДНЫЕ ПОСТУПЛЕНИЯ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</si>
  <si>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</si>
  <si>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</t>
  </si>
  <si>
    <t xml:space="preserve">Единица измерения:  руб. </t>
  </si>
  <si>
    <t>План</t>
  </si>
  <si>
    <t>Отчет</t>
  </si>
  <si>
    <t>% исполнения</t>
  </si>
  <si>
    <t>Доходы бюджета, всего</t>
  </si>
  <si>
    <t>Х</t>
  </si>
  <si>
    <t>2022 год 
к 2021 году, %</t>
  </si>
  <si>
    <t>Единый налог на вмененный доход для отдельных видов деятельности</t>
  </si>
  <si>
    <t>Налог, взимаемый в связи с применением патентной системы налогообложения</t>
  </si>
  <si>
    <t>Налог на имущество физических лиц</t>
  </si>
  <si>
    <t>Земельный налог с организаций</t>
  </si>
  <si>
    <t>Земельный налог с физических лиц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</si>
  <si>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</si>
  <si>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</si>
  <si>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Платежи от государственных и муниципальных унитарных предприятий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</si>
  <si>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</si>
  <si>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</si>
  <si>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продажи земельных участков, находящихся в государственной и муниципальной собственности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</si>
  <si>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</si>
  <si>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ПРОЧИЕ НАЛОГИ И СБОРЫ (ПО ОТМЕНЕННЫМ МЕСТНЫМ НАЛОГАМ И СБОРАМ)</t>
  </si>
  <si>
    <t>на 1 июля 2021 года</t>
  </si>
  <si>
    <t>на 1 июля 2022 года</t>
  </si>
  <si>
    <t>Сведения об исполнении бюджета городского округа город Салават Республики Башкортостан за январь-июнь 2022 года</t>
  </si>
  <si>
    <t>по доходам в разрезе видов доходов в сравнении с запланированными годовыми значениями и cо значениями за январь-июнь 2021 года</t>
  </si>
  <si>
    <t>НАЛОГОВЫЕ И НЕНАЛОГОВЫЕ ДОХОДЫ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</si>
</sst>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1"/>
      <color rgb="FF000000"/>
      <name val="Calibri"/>
      <family val="2"/>
      <scheme val="minor"/>
    </font>
    <font>
      <sz val="8"/>
      <color rgb="FF000000"/>
      <name val="Arial"/>
      <family val="2"/>
      <charset val="204"/>
    </font>
    <font>
      <sz val="11"/>
      <color rgb="FF000000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2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2" fillId="0" borderId="0"/>
    <xf numFmtId="4" fontId="1" fillId="0" borderId="1">
      <alignment horizontal="right" shrinkToFit="1"/>
    </xf>
    <xf numFmtId="4" fontId="1" fillId="0" borderId="2">
      <alignment horizontal="right" shrinkToFit="1"/>
    </xf>
    <xf numFmtId="4" fontId="1" fillId="0" borderId="6">
      <alignment horizontal="right" shrinkToFit="1"/>
    </xf>
  </cellStyleXfs>
  <cellXfs count="33">
    <xf numFmtId="0" fontId="0" fillId="0" borderId="0" xfId="0" applyFont="1" applyFill="1" applyBorder="1"/>
    <xf numFmtId="0" fontId="5" fillId="0" borderId="5" xfId="1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4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/>
    </xf>
    <xf numFmtId="4" fontId="11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9" fillId="0" borderId="4" xfId="0" applyFont="1" applyBorder="1" applyAlignment="1">
      <alignment vertical="center" wrapText="1"/>
    </xf>
    <xf numFmtId="0" fontId="4" fillId="0" borderId="4" xfId="0" applyFont="1" applyFill="1" applyBorder="1" applyAlignment="1">
      <alignment horizontal="center" vertical="center"/>
    </xf>
    <xf numFmtId="0" fontId="5" fillId="0" borderId="4" xfId="1" applyNumberFormat="1" applyFont="1" applyFill="1" applyBorder="1" applyAlignment="1">
      <alignment horizontal="left" vertical="center" wrapText="1"/>
    </xf>
    <xf numFmtId="4" fontId="4" fillId="0" borderId="4" xfId="0" applyNumberFormat="1" applyFont="1" applyFill="1" applyBorder="1" applyAlignment="1">
      <alignment vertical="center"/>
    </xf>
    <xf numFmtId="164" fontId="4" fillId="0" borderId="4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7" fillId="0" borderId="4" xfId="1" applyNumberFormat="1" applyFont="1" applyFill="1" applyBorder="1" applyAlignment="1">
      <alignment horizontal="left" vertical="center" wrapText="1"/>
    </xf>
    <xf numFmtId="4" fontId="3" fillId="0" borderId="4" xfId="0" applyNumberFormat="1" applyFont="1" applyFill="1" applyBorder="1" applyAlignment="1">
      <alignment vertical="center"/>
    </xf>
    <xf numFmtId="164" fontId="3" fillId="0" borderId="4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164" fontId="3" fillId="0" borderId="4" xfId="0" applyNumberFormat="1" applyFont="1" applyFill="1" applyBorder="1" applyAlignment="1">
      <alignment horizontal="right" vertical="center"/>
    </xf>
    <xf numFmtId="164" fontId="4" fillId="0" borderId="4" xfId="0" applyNumberFormat="1" applyFont="1" applyFill="1" applyBorder="1" applyAlignment="1">
      <alignment horizontal="right" vertical="center"/>
    </xf>
    <xf numFmtId="4" fontId="4" fillId="2" borderId="4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4" fontId="3" fillId="0" borderId="0" xfId="0" applyNumberFormat="1" applyFont="1" applyFill="1" applyBorder="1" applyAlignment="1">
      <alignment vertical="center"/>
    </xf>
  </cellXfs>
  <cellStyles count="5">
    <cellStyle name="Normal" xfId="1"/>
    <cellStyle name="xl45" xfId="2"/>
    <cellStyle name="xl92" xfId="3"/>
    <cellStyle name="xl93" xfId="4"/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EBCD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3"/>
  <sheetViews>
    <sheetView showGridLines="0" tabSelected="1" zoomScale="89" zoomScaleNormal="89" workbookViewId="0">
      <selection activeCell="C12" sqref="C12"/>
    </sheetView>
  </sheetViews>
  <sheetFormatPr defaultRowHeight="15.75" x14ac:dyDescent="0.25"/>
  <cols>
    <col min="1" max="1" width="46.42578125" style="31" customWidth="1"/>
    <col min="2" max="2" width="20.42578125" style="11" bestFit="1" customWidth="1"/>
    <col min="3" max="3" width="19.28515625" style="11" bestFit="1" customWidth="1"/>
    <col min="4" max="4" width="13.5703125" style="11" customWidth="1"/>
    <col min="5" max="5" width="20.42578125" style="11" bestFit="1" customWidth="1"/>
    <col min="6" max="6" width="19.28515625" style="11" bestFit="1" customWidth="1"/>
    <col min="7" max="7" width="13.5703125" style="11" customWidth="1"/>
    <col min="8" max="8" width="13.140625" style="11" customWidth="1"/>
    <col min="9" max="16384" width="9.140625" style="27"/>
  </cols>
  <sheetData>
    <row r="1" spans="1:12" s="11" customFormat="1" ht="15" customHeight="1" x14ac:dyDescent="0.25">
      <c r="A1" s="10" t="s">
        <v>50</v>
      </c>
      <c r="B1" s="10"/>
      <c r="C1" s="10"/>
      <c r="D1" s="10"/>
      <c r="E1" s="10"/>
      <c r="F1" s="10"/>
      <c r="G1" s="10"/>
      <c r="H1" s="10"/>
    </row>
    <row r="2" spans="1:12" s="11" customFormat="1" ht="15.75" customHeight="1" x14ac:dyDescent="0.25">
      <c r="A2" s="10" t="s">
        <v>51</v>
      </c>
      <c r="B2" s="10"/>
      <c r="C2" s="10"/>
      <c r="D2" s="10"/>
      <c r="E2" s="10"/>
      <c r="F2" s="10"/>
      <c r="G2" s="10"/>
      <c r="H2" s="10"/>
    </row>
    <row r="3" spans="1:12" s="11" customFormat="1" ht="18.75" customHeight="1" x14ac:dyDescent="0.25">
      <c r="A3" s="12"/>
      <c r="B3" s="12"/>
      <c r="C3" s="12"/>
      <c r="D3" s="12"/>
      <c r="E3" s="12"/>
      <c r="F3" s="12"/>
      <c r="G3" s="12"/>
      <c r="H3" s="12"/>
    </row>
    <row r="4" spans="1:12" s="11" customFormat="1" ht="16.149999999999999" customHeight="1" x14ac:dyDescent="0.25">
      <c r="A4" s="13" t="s">
        <v>28</v>
      </c>
    </row>
    <row r="5" spans="1:12" s="17" customFormat="1" ht="15" customHeight="1" x14ac:dyDescent="0.25">
      <c r="A5" s="7" t="s">
        <v>0</v>
      </c>
      <c r="B5" s="14" t="s">
        <v>48</v>
      </c>
      <c r="C5" s="14"/>
      <c r="D5" s="14"/>
      <c r="E5" s="14" t="s">
        <v>49</v>
      </c>
      <c r="F5" s="14"/>
      <c r="G5" s="14"/>
      <c r="H5" s="8" t="s">
        <v>34</v>
      </c>
      <c r="I5" s="15"/>
      <c r="J5" s="16"/>
      <c r="K5" s="16"/>
      <c r="L5" s="16"/>
    </row>
    <row r="6" spans="1:12" s="3" customFormat="1" ht="43.5" customHeight="1" x14ac:dyDescent="0.25">
      <c r="A6" s="18"/>
      <c r="B6" s="2" t="s">
        <v>29</v>
      </c>
      <c r="C6" s="2" t="s">
        <v>30</v>
      </c>
      <c r="D6" s="6" t="s">
        <v>31</v>
      </c>
      <c r="E6" s="2" t="s">
        <v>29</v>
      </c>
      <c r="F6" s="2" t="s">
        <v>30</v>
      </c>
      <c r="G6" s="6" t="s">
        <v>31</v>
      </c>
      <c r="H6" s="9"/>
      <c r="I6" s="4"/>
      <c r="J6" s="5"/>
      <c r="K6" s="5"/>
      <c r="L6" s="5"/>
    </row>
    <row r="7" spans="1:12" s="11" customFormat="1" ht="15" customHeight="1" x14ac:dyDescent="0.25">
      <c r="A7" s="1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</row>
    <row r="8" spans="1:12" s="23" customFormat="1" x14ac:dyDescent="0.25">
      <c r="A8" s="20" t="s">
        <v>32</v>
      </c>
      <c r="B8" s="21">
        <f>B9+B41</f>
        <v>3486506889.8800001</v>
      </c>
      <c r="C8" s="21">
        <f>C9+C41</f>
        <v>1660154778.96</v>
      </c>
      <c r="D8" s="22">
        <f t="shared" ref="D8:D18" si="0">C8/B8*100</f>
        <v>47.616563838688982</v>
      </c>
      <c r="E8" s="21">
        <f>E9+E41</f>
        <v>3412308661.9700003</v>
      </c>
      <c r="F8" s="21">
        <f>F9+F41</f>
        <v>1578403890.6400003</v>
      </c>
      <c r="G8" s="22">
        <f>F8/E8*100</f>
        <v>46.256187437884158</v>
      </c>
      <c r="H8" s="22">
        <f>F8/C8*100</f>
        <v>95.075706834322261</v>
      </c>
    </row>
    <row r="9" spans="1:12" s="23" customFormat="1" ht="31.5" x14ac:dyDescent="0.25">
      <c r="A9" s="20" t="s">
        <v>52</v>
      </c>
      <c r="B9" s="21">
        <f>B10+B12+B14+B19+B24+B26+B28+B33+B34+B35+B39+B40</f>
        <v>1432703000</v>
      </c>
      <c r="C9" s="21">
        <f>C10+C12+C14+C19+C24+C26+C28+C33+C34+C35+C39+C40</f>
        <v>630532562.95000005</v>
      </c>
      <c r="D9" s="22">
        <f t="shared" si="0"/>
        <v>44.009998091020961</v>
      </c>
      <c r="E9" s="21">
        <f>E10+E12+E14+E19+E24+E26+E28+E33+E34+E35+E39+E40</f>
        <v>1497090600.0000002</v>
      </c>
      <c r="F9" s="21">
        <f>F10+F12+F14+F19+F24+F26+F28+F33+F34+F35+F39+F40+F27</f>
        <v>644399248.83000016</v>
      </c>
      <c r="G9" s="22">
        <f t="shared" ref="G9:G46" si="1">F9/E9*100</f>
        <v>43.043436972351579</v>
      </c>
      <c r="H9" s="22">
        <f t="shared" ref="H9:H25" si="2">F9/C9*100</f>
        <v>102.19920218158498</v>
      </c>
    </row>
    <row r="10" spans="1:12" s="23" customFormat="1" x14ac:dyDescent="0.25">
      <c r="A10" s="20" t="s">
        <v>1</v>
      </c>
      <c r="B10" s="21">
        <v>705838000</v>
      </c>
      <c r="C10" s="21">
        <f>C11</f>
        <v>303621174.08999997</v>
      </c>
      <c r="D10" s="22">
        <f t="shared" si="0"/>
        <v>43.015702482722659</v>
      </c>
      <c r="E10" s="21">
        <v>715186700</v>
      </c>
      <c r="F10" s="21">
        <f>F11</f>
        <v>317169602.10000002</v>
      </c>
      <c r="G10" s="22">
        <f t="shared" si="1"/>
        <v>44.347804859905814</v>
      </c>
      <c r="H10" s="22">
        <f t="shared" si="2"/>
        <v>104.46228035663417</v>
      </c>
    </row>
    <row r="11" spans="1:12" x14ac:dyDescent="0.25">
      <c r="A11" s="24" t="s">
        <v>2</v>
      </c>
      <c r="B11" s="25">
        <f>B10</f>
        <v>705838000</v>
      </c>
      <c r="C11" s="25">
        <v>303621174.08999997</v>
      </c>
      <c r="D11" s="26">
        <f t="shared" si="0"/>
        <v>43.015702482722659</v>
      </c>
      <c r="E11" s="25">
        <f>E10</f>
        <v>715186700</v>
      </c>
      <c r="F11" s="25">
        <v>317169602.10000002</v>
      </c>
      <c r="G11" s="26">
        <f t="shared" si="1"/>
        <v>44.347804859905814</v>
      </c>
      <c r="H11" s="26">
        <f t="shared" si="2"/>
        <v>104.46228035663417</v>
      </c>
    </row>
    <row r="12" spans="1:12" s="23" customFormat="1" ht="63" x14ac:dyDescent="0.25">
      <c r="A12" s="20" t="s">
        <v>3</v>
      </c>
      <c r="B12" s="21">
        <v>4200000</v>
      </c>
      <c r="C12" s="21">
        <f>C13</f>
        <v>2392790.7400000002</v>
      </c>
      <c r="D12" s="22">
        <f t="shared" si="0"/>
        <v>56.971208095238104</v>
      </c>
      <c r="E12" s="21">
        <v>5480000</v>
      </c>
      <c r="F12" s="21">
        <f>F13</f>
        <v>2892603.7</v>
      </c>
      <c r="G12" s="22">
        <f t="shared" si="1"/>
        <v>52.784739051094896</v>
      </c>
      <c r="H12" s="22">
        <f t="shared" si="2"/>
        <v>120.88828545031897</v>
      </c>
    </row>
    <row r="13" spans="1:12" ht="47.25" x14ac:dyDescent="0.25">
      <c r="A13" s="24" t="s">
        <v>4</v>
      </c>
      <c r="B13" s="25">
        <f>B12</f>
        <v>4200000</v>
      </c>
      <c r="C13" s="25">
        <v>2392790.7400000002</v>
      </c>
      <c r="D13" s="26">
        <f t="shared" si="0"/>
        <v>56.971208095238104</v>
      </c>
      <c r="E13" s="25">
        <f>E12</f>
        <v>5480000</v>
      </c>
      <c r="F13" s="25">
        <v>2892603.7</v>
      </c>
      <c r="G13" s="26">
        <f t="shared" si="1"/>
        <v>52.784739051094896</v>
      </c>
      <c r="H13" s="26">
        <f t="shared" si="2"/>
        <v>120.88828545031897</v>
      </c>
    </row>
    <row r="14" spans="1:12" s="23" customFormat="1" x14ac:dyDescent="0.25">
      <c r="A14" s="20" t="s">
        <v>5</v>
      </c>
      <c r="B14" s="21">
        <f>B15+B16+B17+B18</f>
        <v>108928000</v>
      </c>
      <c r="C14" s="21">
        <f>C15+C16+C17+C18</f>
        <v>72279193.879999995</v>
      </c>
      <c r="D14" s="22">
        <f t="shared" si="0"/>
        <v>66.355017883372497</v>
      </c>
      <c r="E14" s="21">
        <f>E15+E16+E17+E18</f>
        <v>166229000</v>
      </c>
      <c r="F14" s="21">
        <f>F15+F16+F17+F18</f>
        <v>94365215.770000011</v>
      </c>
      <c r="G14" s="22">
        <f t="shared" si="1"/>
        <v>56.768202762454209</v>
      </c>
      <c r="H14" s="22">
        <f t="shared" si="2"/>
        <v>130.55654152240251</v>
      </c>
    </row>
    <row r="15" spans="1:12" ht="31.5" x14ac:dyDescent="0.25">
      <c r="A15" s="24" t="s">
        <v>6</v>
      </c>
      <c r="B15" s="25">
        <v>83820000</v>
      </c>
      <c r="C15" s="25">
        <v>58570143.979999997</v>
      </c>
      <c r="D15" s="26">
        <f t="shared" si="0"/>
        <v>69.876096373180616</v>
      </c>
      <c r="E15" s="25">
        <v>149904000</v>
      </c>
      <c r="F15" s="25">
        <v>85832840.120000005</v>
      </c>
      <c r="G15" s="26">
        <f t="shared" si="1"/>
        <v>57.25853887821539</v>
      </c>
      <c r="H15" s="26">
        <f t="shared" si="2"/>
        <v>146.54708745348043</v>
      </c>
    </row>
    <row r="16" spans="1:12" ht="31.5" x14ac:dyDescent="0.25">
      <c r="A16" s="24" t="s">
        <v>35</v>
      </c>
      <c r="B16" s="25">
        <v>15000000</v>
      </c>
      <c r="C16" s="25">
        <v>4852078.8099999996</v>
      </c>
      <c r="D16" s="26">
        <f t="shared" si="0"/>
        <v>32.347192066666665</v>
      </c>
      <c r="E16" s="25">
        <v>0</v>
      </c>
      <c r="F16" s="25">
        <v>-490786.03</v>
      </c>
      <c r="G16" s="28" t="s">
        <v>33</v>
      </c>
      <c r="H16" s="26">
        <f t="shared" si="2"/>
        <v>-10.114964105457307</v>
      </c>
    </row>
    <row r="17" spans="1:8" x14ac:dyDescent="0.25">
      <c r="A17" s="24" t="s">
        <v>7</v>
      </c>
      <c r="B17" s="25">
        <v>148000</v>
      </c>
      <c r="C17" s="25">
        <v>279142</v>
      </c>
      <c r="D17" s="26">
        <f t="shared" si="0"/>
        <v>188.60945945945946</v>
      </c>
      <c r="E17" s="25">
        <v>0</v>
      </c>
      <c r="F17" s="25">
        <v>57256</v>
      </c>
      <c r="G17" s="28" t="s">
        <v>33</v>
      </c>
      <c r="H17" s="26">
        <f t="shared" si="2"/>
        <v>20.511424293012158</v>
      </c>
    </row>
    <row r="18" spans="1:8" ht="31.5" x14ac:dyDescent="0.25">
      <c r="A18" s="24" t="s">
        <v>36</v>
      </c>
      <c r="B18" s="25">
        <v>9960000</v>
      </c>
      <c r="C18" s="25">
        <v>8577829.0899999999</v>
      </c>
      <c r="D18" s="26">
        <f t="shared" si="0"/>
        <v>86.122782028112439</v>
      </c>
      <c r="E18" s="25">
        <v>16325000</v>
      </c>
      <c r="F18" s="25">
        <v>8965905.6799999997</v>
      </c>
      <c r="G18" s="26">
        <f t="shared" si="1"/>
        <v>54.921321163859105</v>
      </c>
      <c r="H18" s="26">
        <f t="shared" si="2"/>
        <v>104.52418188714458</v>
      </c>
    </row>
    <row r="19" spans="1:8" s="23" customFormat="1" x14ac:dyDescent="0.25">
      <c r="A19" s="20" t="s">
        <v>8</v>
      </c>
      <c r="B19" s="21">
        <f>B20+B21+B22+B23</f>
        <v>261860000</v>
      </c>
      <c r="C19" s="21">
        <f>C20+C21+C22+C23</f>
        <v>108936914.95</v>
      </c>
      <c r="D19" s="22">
        <f t="shared" ref="D19:D47" si="3">C19/B19*100</f>
        <v>41.601204823187963</v>
      </c>
      <c r="E19" s="21">
        <f>E20+E21+E22+E23</f>
        <v>266486000</v>
      </c>
      <c r="F19" s="21">
        <f>F20+F21+F22+F23</f>
        <v>106732140.67999999</v>
      </c>
      <c r="G19" s="22">
        <f t="shared" si="1"/>
        <v>40.051687773466519</v>
      </c>
      <c r="H19" s="22">
        <f t="shared" si="2"/>
        <v>97.976099955637665</v>
      </c>
    </row>
    <row r="20" spans="1:8" s="23" customFormat="1" x14ac:dyDescent="0.25">
      <c r="A20" s="24" t="s">
        <v>37</v>
      </c>
      <c r="B20" s="25">
        <v>49410000</v>
      </c>
      <c r="C20" s="25">
        <v>3777709.44</v>
      </c>
      <c r="D20" s="22">
        <f t="shared" si="3"/>
        <v>7.6456374013357618</v>
      </c>
      <c r="E20" s="25">
        <v>44934000</v>
      </c>
      <c r="F20" s="25">
        <v>5211756.6500000004</v>
      </c>
      <c r="G20" s="26">
        <f t="shared" si="1"/>
        <v>11.59869286064005</v>
      </c>
      <c r="H20" s="26">
        <f t="shared" si="2"/>
        <v>137.96075989369899</v>
      </c>
    </row>
    <row r="21" spans="1:8" x14ac:dyDescent="0.25">
      <c r="A21" s="24" t="s">
        <v>9</v>
      </c>
      <c r="B21" s="25">
        <v>62600000</v>
      </c>
      <c r="C21" s="25">
        <v>26416779.140000001</v>
      </c>
      <c r="D21" s="26">
        <f t="shared" si="3"/>
        <v>42.199327699680509</v>
      </c>
      <c r="E21" s="25">
        <v>66982000</v>
      </c>
      <c r="F21" s="25">
        <v>45830043.759999998</v>
      </c>
      <c r="G21" s="26">
        <f t="shared" si="1"/>
        <v>68.421432265384723</v>
      </c>
      <c r="H21" s="26">
        <f t="shared" si="2"/>
        <v>173.48838598799748</v>
      </c>
    </row>
    <row r="22" spans="1:8" x14ac:dyDescent="0.25">
      <c r="A22" s="24" t="s">
        <v>38</v>
      </c>
      <c r="B22" s="25">
        <v>140000000</v>
      </c>
      <c r="C22" s="25">
        <v>77628367.310000002</v>
      </c>
      <c r="D22" s="26">
        <f t="shared" si="3"/>
        <v>55.448833792857144</v>
      </c>
      <c r="E22" s="25">
        <v>146070000</v>
      </c>
      <c r="F22" s="25">
        <v>54730042.630000003</v>
      </c>
      <c r="G22" s="26">
        <f t="shared" si="1"/>
        <v>37.468366283288837</v>
      </c>
      <c r="H22" s="26">
        <f t="shared" si="2"/>
        <v>70.502632641289281</v>
      </c>
    </row>
    <row r="23" spans="1:8" x14ac:dyDescent="0.25">
      <c r="A23" s="24" t="s">
        <v>39</v>
      </c>
      <c r="B23" s="25">
        <v>9850000</v>
      </c>
      <c r="C23" s="25">
        <v>1114059.06</v>
      </c>
      <c r="D23" s="26">
        <f t="shared" si="3"/>
        <v>11.310244263959392</v>
      </c>
      <c r="E23" s="25">
        <v>8500000</v>
      </c>
      <c r="F23" s="25">
        <v>960297.64</v>
      </c>
      <c r="G23" s="26">
        <f t="shared" si="1"/>
        <v>11.297619294117647</v>
      </c>
      <c r="H23" s="26">
        <f t="shared" si="2"/>
        <v>86.19809079062648</v>
      </c>
    </row>
    <row r="24" spans="1:8" s="23" customFormat="1" ht="47.25" x14ac:dyDescent="0.25">
      <c r="A24" s="20" t="s">
        <v>10</v>
      </c>
      <c r="B24" s="21">
        <f>B25</f>
        <v>101000</v>
      </c>
      <c r="C24" s="21">
        <f>C25</f>
        <v>71084.23</v>
      </c>
      <c r="D24" s="22">
        <f t="shared" si="3"/>
        <v>70.380425742574246</v>
      </c>
      <c r="E24" s="21">
        <f>E25</f>
        <v>175000</v>
      </c>
      <c r="F24" s="21">
        <f>F25</f>
        <v>49619.48</v>
      </c>
      <c r="G24" s="22">
        <f t="shared" si="1"/>
        <v>28.353988571428573</v>
      </c>
      <c r="H24" s="22">
        <f t="shared" si="2"/>
        <v>69.803780669777254</v>
      </c>
    </row>
    <row r="25" spans="1:8" x14ac:dyDescent="0.25">
      <c r="A25" s="24" t="s">
        <v>11</v>
      </c>
      <c r="B25" s="25">
        <v>101000</v>
      </c>
      <c r="C25" s="25">
        <v>71084.23</v>
      </c>
      <c r="D25" s="26">
        <f t="shared" si="3"/>
        <v>70.380425742574246</v>
      </c>
      <c r="E25" s="25">
        <v>175000</v>
      </c>
      <c r="F25" s="25">
        <v>49619.48</v>
      </c>
      <c r="G25" s="26">
        <f t="shared" si="1"/>
        <v>28.353988571428573</v>
      </c>
      <c r="H25" s="26">
        <f t="shared" si="2"/>
        <v>69.803780669777254</v>
      </c>
    </row>
    <row r="26" spans="1:8" s="23" customFormat="1" x14ac:dyDescent="0.25">
      <c r="A26" s="20" t="s">
        <v>12</v>
      </c>
      <c r="B26" s="21">
        <v>19000000</v>
      </c>
      <c r="C26" s="21">
        <v>8110668.79</v>
      </c>
      <c r="D26" s="22">
        <f t="shared" si="3"/>
        <v>42.687730473684212</v>
      </c>
      <c r="E26" s="21">
        <v>20830000</v>
      </c>
      <c r="F26" s="21">
        <v>8544370.3499999996</v>
      </c>
      <c r="G26" s="22">
        <f t="shared" si="1"/>
        <v>41.019540806529044</v>
      </c>
      <c r="H26" s="22">
        <f t="shared" ref="H26:H47" si="4">F26/C26*100</f>
        <v>105.34729713700959</v>
      </c>
    </row>
    <row r="27" spans="1:8" s="23" customFormat="1" ht="47.25" x14ac:dyDescent="0.25">
      <c r="A27" s="20" t="s">
        <v>47</v>
      </c>
      <c r="B27" s="21">
        <v>0</v>
      </c>
      <c r="C27" s="21">
        <v>0</v>
      </c>
      <c r="D27" s="29" t="s">
        <v>33</v>
      </c>
      <c r="E27" s="21">
        <v>0</v>
      </c>
      <c r="F27" s="21">
        <v>-114.38</v>
      </c>
      <c r="G27" s="29" t="s">
        <v>33</v>
      </c>
      <c r="H27" s="29" t="s">
        <v>33</v>
      </c>
    </row>
    <row r="28" spans="1:8" s="23" customFormat="1" ht="63" x14ac:dyDescent="0.25">
      <c r="A28" s="20" t="s">
        <v>13</v>
      </c>
      <c r="B28" s="21">
        <f>B29+B30+B31+B32</f>
        <v>235376000</v>
      </c>
      <c r="C28" s="21">
        <f>C29+C30+C31+C32</f>
        <v>64196384.439999998</v>
      </c>
      <c r="D28" s="22">
        <f t="shared" si="3"/>
        <v>27.273972044728435</v>
      </c>
      <c r="E28" s="21">
        <f>E29+E30+E31+E32</f>
        <v>145694000</v>
      </c>
      <c r="F28" s="21">
        <f>F29+F30+F31+F32</f>
        <v>69504015.24000001</v>
      </c>
      <c r="G28" s="22">
        <f t="shared" si="1"/>
        <v>47.705475338723637</v>
      </c>
      <c r="H28" s="22">
        <f t="shared" si="4"/>
        <v>108.26780331369082</v>
      </c>
    </row>
    <row r="29" spans="1:8" s="23" customFormat="1" ht="141.75" x14ac:dyDescent="0.25">
      <c r="A29" s="24" t="s">
        <v>40</v>
      </c>
      <c r="B29" s="25">
        <v>225392000</v>
      </c>
      <c r="C29" s="25">
        <v>62005520.799999997</v>
      </c>
      <c r="D29" s="26">
        <f t="shared" si="3"/>
        <v>27.510080570738975</v>
      </c>
      <c r="E29" s="25">
        <v>141556000</v>
      </c>
      <c r="F29" s="25">
        <v>68383732.310000002</v>
      </c>
      <c r="G29" s="26">
        <f t="shared" si="1"/>
        <v>48.308607413320523</v>
      </c>
      <c r="H29" s="26">
        <f t="shared" si="4"/>
        <v>110.28652195434832</v>
      </c>
    </row>
    <row r="30" spans="1:8" s="23" customFormat="1" ht="63" x14ac:dyDescent="0.25">
      <c r="A30" s="24" t="s">
        <v>41</v>
      </c>
      <c r="B30" s="25">
        <v>0</v>
      </c>
      <c r="C30" s="25">
        <v>165243.32999999999</v>
      </c>
      <c r="D30" s="28" t="s">
        <v>33</v>
      </c>
      <c r="E30" s="25">
        <v>392000</v>
      </c>
      <c r="F30" s="25">
        <v>179256.53</v>
      </c>
      <c r="G30" s="26">
        <f t="shared" si="1"/>
        <v>45.728706632653058</v>
      </c>
      <c r="H30" s="26">
        <f t="shared" si="4"/>
        <v>108.48034229278724</v>
      </c>
    </row>
    <row r="31" spans="1:8" s="23" customFormat="1" ht="31.5" x14ac:dyDescent="0.25">
      <c r="A31" s="24" t="s">
        <v>42</v>
      </c>
      <c r="B31" s="25">
        <v>4396000</v>
      </c>
      <c r="C31" s="25">
        <v>293444.21000000002</v>
      </c>
      <c r="D31" s="26">
        <f t="shared" si="3"/>
        <v>6.6752550045495909</v>
      </c>
      <c r="E31" s="25">
        <v>735000</v>
      </c>
      <c r="F31" s="25">
        <v>123720</v>
      </c>
      <c r="G31" s="26">
        <f t="shared" si="1"/>
        <v>16.832653061224491</v>
      </c>
      <c r="H31" s="26">
        <f t="shared" si="4"/>
        <v>42.161336221287172</v>
      </c>
    </row>
    <row r="32" spans="1:8" s="23" customFormat="1" ht="126" x14ac:dyDescent="0.25">
      <c r="A32" s="24" t="s">
        <v>43</v>
      </c>
      <c r="B32" s="25">
        <v>5588000</v>
      </c>
      <c r="C32" s="25">
        <v>1732176.1</v>
      </c>
      <c r="D32" s="26">
        <f t="shared" si="3"/>
        <v>30.998140658554046</v>
      </c>
      <c r="E32" s="25">
        <v>3011000</v>
      </c>
      <c r="F32" s="25">
        <v>817306.4</v>
      </c>
      <c r="G32" s="26">
        <f t="shared" si="1"/>
        <v>27.144018598472268</v>
      </c>
      <c r="H32" s="26">
        <f t="shared" si="4"/>
        <v>47.18379384174623</v>
      </c>
    </row>
    <row r="33" spans="1:8" s="23" customFormat="1" ht="31.5" x14ac:dyDescent="0.25">
      <c r="A33" s="20" t="s">
        <v>14</v>
      </c>
      <c r="B33" s="21">
        <v>4400000</v>
      </c>
      <c r="C33" s="21">
        <v>3040787.7</v>
      </c>
      <c r="D33" s="22">
        <f t="shared" si="3"/>
        <v>69.108811363636363</v>
      </c>
      <c r="E33" s="21">
        <v>6850000</v>
      </c>
      <c r="F33" s="21">
        <v>1377845.99</v>
      </c>
      <c r="G33" s="22">
        <f t="shared" si="1"/>
        <v>20.114540000000002</v>
      </c>
      <c r="H33" s="22">
        <f t="shared" si="4"/>
        <v>45.312140337847325</v>
      </c>
    </row>
    <row r="34" spans="1:8" s="23" customFormat="1" ht="47.25" x14ac:dyDescent="0.25">
      <c r="A34" s="20" t="s">
        <v>15</v>
      </c>
      <c r="B34" s="21">
        <v>3500000</v>
      </c>
      <c r="C34" s="21">
        <v>2160933.09</v>
      </c>
      <c r="D34" s="22">
        <f t="shared" si="3"/>
        <v>61.740945428571422</v>
      </c>
      <c r="E34" s="21">
        <v>7122397.46</v>
      </c>
      <c r="F34" s="21">
        <v>5114538.7</v>
      </c>
      <c r="G34" s="22">
        <f t="shared" si="1"/>
        <v>71.809228967123659</v>
      </c>
      <c r="H34" s="22">
        <f t="shared" si="4"/>
        <v>236.68195575643671</v>
      </c>
    </row>
    <row r="35" spans="1:8" s="23" customFormat="1" ht="47.25" x14ac:dyDescent="0.25">
      <c r="A35" s="20" t="s">
        <v>16</v>
      </c>
      <c r="B35" s="21">
        <f>B36+B37+B38</f>
        <v>84500000</v>
      </c>
      <c r="C35" s="21">
        <f>C36+C37+C38</f>
        <v>63070750.380000003</v>
      </c>
      <c r="D35" s="22">
        <f>C35/B35*100</f>
        <v>74.639941278106519</v>
      </c>
      <c r="E35" s="21">
        <f>E36+E37+E38</f>
        <v>142886320.14999998</v>
      </c>
      <c r="F35" s="21">
        <f>F36+F37+F38</f>
        <v>34985980.060000002</v>
      </c>
      <c r="G35" s="22">
        <f t="shared" si="1"/>
        <v>24.485185162073059</v>
      </c>
      <c r="H35" s="22">
        <f t="shared" si="4"/>
        <v>55.471006527130527</v>
      </c>
    </row>
    <row r="36" spans="1:8" s="23" customFormat="1" ht="126" x14ac:dyDescent="0.25">
      <c r="A36" s="24" t="s">
        <v>44</v>
      </c>
      <c r="B36" s="25">
        <v>79000000</v>
      </c>
      <c r="C36" s="25">
        <v>35397831.039999999</v>
      </c>
      <c r="D36" s="26">
        <f t="shared" ref="D36:D37" si="5">C36/B36*100</f>
        <v>44.807381063291139</v>
      </c>
      <c r="E36" s="25">
        <v>98361420.150000006</v>
      </c>
      <c r="F36" s="25">
        <v>23914541.989999998</v>
      </c>
      <c r="G36" s="26">
        <f t="shared" ref="G36:G38" si="6">F36/E36*100</f>
        <v>24.312928741299793</v>
      </c>
      <c r="H36" s="26">
        <f t="shared" ref="H36:H37" si="7">F36/C36*100</f>
        <v>67.559342726327671</v>
      </c>
    </row>
    <row r="37" spans="1:8" s="23" customFormat="1" ht="47.25" x14ac:dyDescent="0.25">
      <c r="A37" s="24" t="s">
        <v>45</v>
      </c>
      <c r="B37" s="25">
        <v>5500000</v>
      </c>
      <c r="C37" s="25">
        <v>27551588.02</v>
      </c>
      <c r="D37" s="26">
        <f t="shared" si="5"/>
        <v>500.93796399999997</v>
      </c>
      <c r="E37" s="25">
        <v>43317880.799999997</v>
      </c>
      <c r="F37" s="25">
        <v>9821529.4600000009</v>
      </c>
      <c r="G37" s="26">
        <f t="shared" si="6"/>
        <v>22.673153161269148</v>
      </c>
      <c r="H37" s="26">
        <f t="shared" si="7"/>
        <v>35.647779913340912</v>
      </c>
    </row>
    <row r="38" spans="1:8" s="23" customFormat="1" ht="110.25" x14ac:dyDescent="0.25">
      <c r="A38" s="24" t="s">
        <v>46</v>
      </c>
      <c r="B38" s="25">
        <v>0</v>
      </c>
      <c r="C38" s="25">
        <v>121331.32</v>
      </c>
      <c r="D38" s="28" t="s">
        <v>33</v>
      </c>
      <c r="E38" s="25">
        <v>1207019.2</v>
      </c>
      <c r="F38" s="25">
        <v>1249908.6100000001</v>
      </c>
      <c r="G38" s="26">
        <f t="shared" si="6"/>
        <v>103.55333287158979</v>
      </c>
      <c r="H38" s="28" t="s">
        <v>33</v>
      </c>
    </row>
    <row r="39" spans="1:8" s="23" customFormat="1" ht="31.5" x14ac:dyDescent="0.25">
      <c r="A39" s="20" t="s">
        <v>17</v>
      </c>
      <c r="B39" s="21">
        <v>5000000</v>
      </c>
      <c r="C39" s="21">
        <v>2036514.99</v>
      </c>
      <c r="D39" s="22">
        <f t="shared" si="3"/>
        <v>40.730299799999997</v>
      </c>
      <c r="E39" s="21">
        <v>6047182.3899999997</v>
      </c>
      <c r="F39" s="21">
        <v>3092164.18</v>
      </c>
      <c r="G39" s="22">
        <f t="shared" si="1"/>
        <v>51.133965879934387</v>
      </c>
      <c r="H39" s="22">
        <f t="shared" si="4"/>
        <v>151.83606284184535</v>
      </c>
    </row>
    <row r="40" spans="1:8" s="23" customFormat="1" x14ac:dyDescent="0.25">
      <c r="A40" s="20" t="s">
        <v>18</v>
      </c>
      <c r="B40" s="21">
        <v>0</v>
      </c>
      <c r="C40" s="21">
        <v>615365.67000000004</v>
      </c>
      <c r="D40" s="29" t="s">
        <v>33</v>
      </c>
      <c r="E40" s="21">
        <v>14104000</v>
      </c>
      <c r="F40" s="21">
        <v>571266.96</v>
      </c>
      <c r="G40" s="22">
        <f t="shared" ref="G40" si="8">F40/E40*100</f>
        <v>4.0503896766874643</v>
      </c>
      <c r="H40" s="22">
        <f t="shared" si="4"/>
        <v>92.833739002697357</v>
      </c>
    </row>
    <row r="41" spans="1:8" s="23" customFormat="1" x14ac:dyDescent="0.25">
      <c r="A41" s="20" t="s">
        <v>19</v>
      </c>
      <c r="B41" s="30">
        <f>B42+B47+B49+B48</f>
        <v>2053803889.8800001</v>
      </c>
      <c r="C41" s="30">
        <f>C42+C47+C49+C48</f>
        <v>1029622216.01</v>
      </c>
      <c r="D41" s="22">
        <f t="shared" si="3"/>
        <v>50.132450380652408</v>
      </c>
      <c r="E41" s="30">
        <f>E42+E47+E49+E48</f>
        <v>1915218061.97</v>
      </c>
      <c r="F41" s="30">
        <f>F42+F47+F49+F48</f>
        <v>934004641.81000006</v>
      </c>
      <c r="G41" s="22">
        <f t="shared" si="1"/>
        <v>48.767535162511969</v>
      </c>
      <c r="H41" s="22">
        <f t="shared" si="4"/>
        <v>90.713334200330493</v>
      </c>
    </row>
    <row r="42" spans="1:8" s="23" customFormat="1" ht="47.25" x14ac:dyDescent="0.25">
      <c r="A42" s="20" t="s">
        <v>20</v>
      </c>
      <c r="B42" s="21">
        <f>B43+B44+B45+B46</f>
        <v>2040629889.8800001</v>
      </c>
      <c r="C42" s="21">
        <f>C43+C44+C45+C46</f>
        <v>1044920691.71</v>
      </c>
      <c r="D42" s="22">
        <f t="shared" si="3"/>
        <v>51.205791745579447</v>
      </c>
      <c r="E42" s="21">
        <f>E43+E44+E45+E46</f>
        <v>1915218061.97</v>
      </c>
      <c r="F42" s="21">
        <f>F43+F44+F45+F46</f>
        <v>945715838.92000008</v>
      </c>
      <c r="G42" s="22">
        <f t="shared" si="1"/>
        <v>49.379016295785839</v>
      </c>
      <c r="H42" s="22">
        <f t="shared" si="4"/>
        <v>90.50599212198081</v>
      </c>
    </row>
    <row r="43" spans="1:8" ht="31.5" x14ac:dyDescent="0.25">
      <c r="A43" s="24" t="s">
        <v>21</v>
      </c>
      <c r="B43" s="25">
        <v>159076000</v>
      </c>
      <c r="C43" s="25">
        <v>79537998</v>
      </c>
      <c r="D43" s="26">
        <f t="shared" si="3"/>
        <v>49.999998742739322</v>
      </c>
      <c r="E43" s="25">
        <v>155792400</v>
      </c>
      <c r="F43" s="25">
        <v>77896194</v>
      </c>
      <c r="G43" s="26">
        <f t="shared" si="1"/>
        <v>49.999996148720989</v>
      </c>
      <c r="H43" s="26">
        <f t="shared" si="4"/>
        <v>97.935824333924018</v>
      </c>
    </row>
    <row r="44" spans="1:8" ht="47.25" x14ac:dyDescent="0.25">
      <c r="A44" s="24" t="s">
        <v>22</v>
      </c>
      <c r="B44" s="25">
        <v>244132684.24000001</v>
      </c>
      <c r="C44" s="25">
        <v>76599393.040000007</v>
      </c>
      <c r="D44" s="26">
        <f t="shared" si="3"/>
        <v>31.376131908948864</v>
      </c>
      <c r="E44" s="25">
        <v>331789595.98000002</v>
      </c>
      <c r="F44" s="25">
        <v>130355614.08</v>
      </c>
      <c r="G44" s="26">
        <f t="shared" si="1"/>
        <v>39.288638239234515</v>
      </c>
      <c r="H44" s="26">
        <f t="shared" si="4"/>
        <v>170.17839033258218</v>
      </c>
    </row>
    <row r="45" spans="1:8" ht="31.5" x14ac:dyDescent="0.25">
      <c r="A45" s="24" t="s">
        <v>23</v>
      </c>
      <c r="B45" s="25">
        <v>1147039879.6400001</v>
      </c>
      <c r="C45" s="25">
        <v>623911114.66999996</v>
      </c>
      <c r="D45" s="26">
        <f t="shared" si="3"/>
        <v>54.393149335471691</v>
      </c>
      <c r="E45" s="25">
        <v>1263378927.99</v>
      </c>
      <c r="F45" s="25">
        <v>710855146.39999998</v>
      </c>
      <c r="G45" s="26">
        <f t="shared" si="1"/>
        <v>56.266186703853791</v>
      </c>
      <c r="H45" s="26">
        <f t="shared" si="4"/>
        <v>113.9353234275986</v>
      </c>
    </row>
    <row r="46" spans="1:8" x14ac:dyDescent="0.25">
      <c r="A46" s="24" t="s">
        <v>24</v>
      </c>
      <c r="B46" s="25">
        <v>490381326</v>
      </c>
      <c r="C46" s="25">
        <v>264872186</v>
      </c>
      <c r="D46" s="26">
        <f t="shared" si="3"/>
        <v>54.01351396484457</v>
      </c>
      <c r="E46" s="25">
        <v>164257138</v>
      </c>
      <c r="F46" s="25">
        <v>26608884.440000001</v>
      </c>
      <c r="G46" s="26">
        <f t="shared" si="1"/>
        <v>16.199530056343729</v>
      </c>
      <c r="H46" s="26">
        <f t="shared" si="4"/>
        <v>10.045933792383924</v>
      </c>
    </row>
    <row r="47" spans="1:8" ht="31.5" x14ac:dyDescent="0.25">
      <c r="A47" s="20" t="s">
        <v>25</v>
      </c>
      <c r="B47" s="21">
        <v>13174000</v>
      </c>
      <c r="C47" s="21">
        <v>311453.02</v>
      </c>
      <c r="D47" s="22">
        <f t="shared" si="3"/>
        <v>2.3641492333383938</v>
      </c>
      <c r="E47" s="21">
        <v>0</v>
      </c>
      <c r="F47" s="21">
        <v>0</v>
      </c>
      <c r="G47" s="29" t="s">
        <v>33</v>
      </c>
      <c r="H47" s="26">
        <f t="shared" si="4"/>
        <v>0</v>
      </c>
    </row>
    <row r="48" spans="1:8" ht="110.25" x14ac:dyDescent="0.25">
      <c r="A48" s="20" t="s">
        <v>26</v>
      </c>
      <c r="B48" s="21">
        <v>0</v>
      </c>
      <c r="C48" s="21">
        <v>366632.03</v>
      </c>
      <c r="D48" s="29" t="s">
        <v>33</v>
      </c>
      <c r="E48" s="21">
        <v>0</v>
      </c>
      <c r="F48" s="21">
        <v>1025000</v>
      </c>
      <c r="G48" s="29" t="s">
        <v>33</v>
      </c>
      <c r="H48" s="29" t="s">
        <v>33</v>
      </c>
    </row>
    <row r="49" spans="1:16" s="23" customFormat="1" ht="78.75" x14ac:dyDescent="0.25">
      <c r="A49" s="20" t="s">
        <v>27</v>
      </c>
      <c r="B49" s="21">
        <v>0</v>
      </c>
      <c r="C49" s="21">
        <v>-15976560.75</v>
      </c>
      <c r="D49" s="29" t="s">
        <v>33</v>
      </c>
      <c r="E49" s="21">
        <v>0</v>
      </c>
      <c r="F49" s="21">
        <v>-12736197.109999999</v>
      </c>
      <c r="G49" s="29" t="s">
        <v>33</v>
      </c>
      <c r="H49" s="22">
        <f>F49/C49*100</f>
        <v>79.718015092829035</v>
      </c>
    </row>
    <row r="50" spans="1:16" ht="15.75" customHeight="1" x14ac:dyDescent="0.25">
      <c r="B50" s="27"/>
      <c r="C50" s="32"/>
      <c r="E50" s="27"/>
      <c r="F50" s="32"/>
      <c r="I50" s="11"/>
      <c r="J50" s="11"/>
      <c r="K50" s="11"/>
      <c r="L50" s="11"/>
      <c r="M50" s="11"/>
      <c r="N50" s="11"/>
      <c r="O50" s="11"/>
      <c r="P50" s="11"/>
    </row>
    <row r="51" spans="1:16" x14ac:dyDescent="0.25">
      <c r="C51" s="32"/>
      <c r="F51" s="32"/>
      <c r="I51" s="11"/>
      <c r="J51" s="11"/>
      <c r="K51" s="11"/>
      <c r="L51" s="11"/>
      <c r="M51" s="11"/>
      <c r="N51" s="11"/>
      <c r="O51" s="11"/>
      <c r="P51" s="11"/>
    </row>
    <row r="52" spans="1:16" x14ac:dyDescent="0.25">
      <c r="C52" s="32"/>
      <c r="F52" s="32"/>
      <c r="I52" s="11"/>
      <c r="J52" s="11"/>
      <c r="K52" s="11"/>
      <c r="L52" s="11"/>
      <c r="M52" s="11"/>
      <c r="N52" s="11"/>
      <c r="O52" s="11"/>
      <c r="P52" s="11"/>
    </row>
    <row r="53" spans="1:16" x14ac:dyDescent="0.25">
      <c r="C53" s="32"/>
      <c r="F53" s="32"/>
      <c r="I53" s="11"/>
      <c r="J53" s="11"/>
      <c r="K53" s="11"/>
      <c r="L53" s="11"/>
      <c r="M53" s="11"/>
      <c r="N53" s="11"/>
      <c r="O53" s="11"/>
      <c r="P53" s="11"/>
    </row>
    <row r="54" spans="1:16" x14ac:dyDescent="0.25">
      <c r="C54" s="32"/>
      <c r="F54" s="32"/>
      <c r="I54" s="11"/>
      <c r="J54" s="11"/>
      <c r="K54" s="11"/>
      <c r="L54" s="11"/>
      <c r="M54" s="11"/>
      <c r="N54" s="11"/>
      <c r="O54" s="11"/>
      <c r="P54" s="11"/>
    </row>
    <row r="55" spans="1:16" x14ac:dyDescent="0.25">
      <c r="C55" s="32"/>
      <c r="F55" s="32"/>
      <c r="I55" s="11"/>
      <c r="J55" s="11"/>
      <c r="K55" s="11"/>
      <c r="L55" s="11"/>
      <c r="M55" s="11"/>
      <c r="N55" s="11"/>
      <c r="O55" s="11"/>
      <c r="P55" s="11"/>
    </row>
    <row r="56" spans="1:16" x14ac:dyDescent="0.25">
      <c r="C56" s="32"/>
      <c r="F56" s="32"/>
      <c r="I56" s="11"/>
      <c r="J56" s="11"/>
      <c r="K56" s="11"/>
      <c r="L56" s="11"/>
      <c r="M56" s="11"/>
      <c r="N56" s="11"/>
      <c r="O56" s="11"/>
      <c r="P56" s="11"/>
    </row>
    <row r="57" spans="1:16" x14ac:dyDescent="0.25">
      <c r="C57" s="32"/>
      <c r="F57" s="32"/>
      <c r="I57" s="11"/>
      <c r="J57" s="11"/>
      <c r="K57" s="11"/>
      <c r="L57" s="11"/>
      <c r="M57" s="11"/>
      <c r="N57" s="11"/>
      <c r="O57" s="11"/>
      <c r="P57" s="11"/>
    </row>
    <row r="58" spans="1:16" x14ac:dyDescent="0.25">
      <c r="C58" s="32"/>
      <c r="F58" s="32"/>
      <c r="I58" s="11"/>
      <c r="J58" s="11"/>
      <c r="K58" s="11"/>
      <c r="L58" s="11"/>
      <c r="M58" s="11"/>
      <c r="N58" s="11"/>
      <c r="O58" s="11"/>
      <c r="P58" s="11"/>
    </row>
    <row r="59" spans="1:16" x14ac:dyDescent="0.25">
      <c r="C59" s="32"/>
      <c r="F59" s="32"/>
      <c r="I59" s="11"/>
      <c r="J59" s="11"/>
      <c r="K59" s="11"/>
      <c r="L59" s="11"/>
      <c r="M59" s="11"/>
      <c r="N59" s="11"/>
      <c r="O59" s="11"/>
      <c r="P59" s="11"/>
    </row>
    <row r="60" spans="1:16" x14ac:dyDescent="0.25">
      <c r="C60" s="32"/>
      <c r="F60" s="32"/>
      <c r="I60" s="11"/>
      <c r="J60" s="11"/>
      <c r="K60" s="11"/>
      <c r="L60" s="11"/>
      <c r="M60" s="11"/>
      <c r="N60" s="11"/>
      <c r="O60" s="11"/>
      <c r="P60" s="11"/>
    </row>
    <row r="61" spans="1:16" x14ac:dyDescent="0.25">
      <c r="C61" s="32"/>
      <c r="F61" s="32"/>
      <c r="I61" s="11"/>
      <c r="J61" s="11"/>
      <c r="K61" s="11"/>
      <c r="L61" s="11"/>
      <c r="M61" s="11"/>
      <c r="N61" s="11"/>
      <c r="O61" s="11"/>
      <c r="P61" s="11"/>
    </row>
    <row r="62" spans="1:16" x14ac:dyDescent="0.25">
      <c r="C62" s="32"/>
      <c r="F62" s="32"/>
      <c r="I62" s="11"/>
      <c r="J62" s="11"/>
      <c r="K62" s="11"/>
      <c r="L62" s="11"/>
      <c r="M62" s="11"/>
      <c r="N62" s="11"/>
      <c r="O62" s="11"/>
      <c r="P62" s="11"/>
    </row>
    <row r="63" spans="1:16" x14ac:dyDescent="0.25">
      <c r="C63" s="32"/>
      <c r="F63" s="32"/>
      <c r="I63" s="11"/>
      <c r="J63" s="11"/>
      <c r="K63" s="11"/>
      <c r="L63" s="11"/>
      <c r="M63" s="11"/>
      <c r="N63" s="11"/>
      <c r="O63" s="11"/>
      <c r="P63" s="11"/>
    </row>
    <row r="64" spans="1:16" x14ac:dyDescent="0.25">
      <c r="C64" s="32"/>
      <c r="F64" s="32"/>
      <c r="I64" s="11"/>
      <c r="J64" s="11"/>
      <c r="K64" s="11"/>
      <c r="L64" s="11"/>
      <c r="M64" s="11"/>
      <c r="N64" s="11"/>
      <c r="O64" s="11"/>
      <c r="P64" s="11"/>
    </row>
    <row r="65" spans="9:16" x14ac:dyDescent="0.25">
      <c r="I65" s="11"/>
      <c r="J65" s="11"/>
      <c r="K65" s="11"/>
      <c r="L65" s="11"/>
      <c r="M65" s="11"/>
      <c r="N65" s="11"/>
      <c r="O65" s="11"/>
      <c r="P65" s="11"/>
    </row>
    <row r="66" spans="9:16" x14ac:dyDescent="0.25">
      <c r="I66" s="11"/>
      <c r="J66" s="11"/>
      <c r="K66" s="11"/>
      <c r="L66" s="11"/>
      <c r="M66" s="11"/>
      <c r="N66" s="11"/>
      <c r="O66" s="11"/>
      <c r="P66" s="11"/>
    </row>
    <row r="67" spans="9:16" x14ac:dyDescent="0.25">
      <c r="I67" s="11"/>
      <c r="J67" s="11"/>
      <c r="K67" s="11"/>
      <c r="L67" s="11"/>
      <c r="M67" s="11"/>
      <c r="N67" s="11"/>
      <c r="O67" s="11"/>
      <c r="P67" s="11"/>
    </row>
    <row r="68" spans="9:16" x14ac:dyDescent="0.25">
      <c r="I68" s="11"/>
      <c r="J68" s="11"/>
      <c r="K68" s="11"/>
      <c r="L68" s="11"/>
      <c r="M68" s="11"/>
      <c r="N68" s="11"/>
      <c r="O68" s="11"/>
      <c r="P68" s="11"/>
    </row>
    <row r="69" spans="9:16" x14ac:dyDescent="0.25">
      <c r="I69" s="11"/>
      <c r="J69" s="11"/>
      <c r="K69" s="11"/>
      <c r="L69" s="11"/>
      <c r="M69" s="11"/>
      <c r="N69" s="11"/>
      <c r="O69" s="11"/>
      <c r="P69" s="11"/>
    </row>
    <row r="70" spans="9:16" x14ac:dyDescent="0.25">
      <c r="I70" s="11"/>
      <c r="J70" s="11"/>
      <c r="K70" s="11"/>
      <c r="L70" s="11"/>
      <c r="M70" s="11"/>
      <c r="N70" s="11"/>
      <c r="O70" s="11"/>
      <c r="P70" s="11"/>
    </row>
    <row r="71" spans="9:16" x14ac:dyDescent="0.25">
      <c r="I71" s="11"/>
      <c r="J71" s="11"/>
      <c r="K71" s="11"/>
      <c r="L71" s="11"/>
      <c r="M71" s="11"/>
      <c r="N71" s="11"/>
      <c r="O71" s="11"/>
      <c r="P71" s="11"/>
    </row>
    <row r="72" spans="9:16" x14ac:dyDescent="0.25">
      <c r="I72" s="11"/>
      <c r="J72" s="11"/>
      <c r="K72" s="11"/>
      <c r="L72" s="11"/>
      <c r="M72" s="11"/>
      <c r="N72" s="11"/>
      <c r="O72" s="11"/>
      <c r="P72" s="11"/>
    </row>
    <row r="73" spans="9:16" x14ac:dyDescent="0.25">
      <c r="I73" s="11"/>
      <c r="J73" s="11"/>
      <c r="K73" s="11"/>
      <c r="L73" s="11"/>
      <c r="M73" s="11"/>
      <c r="N73" s="11"/>
      <c r="O73" s="11"/>
      <c r="P73" s="11"/>
    </row>
    <row r="74" spans="9:16" x14ac:dyDescent="0.25">
      <c r="I74" s="11"/>
      <c r="J74" s="11"/>
      <c r="K74" s="11"/>
      <c r="L74" s="11"/>
      <c r="M74" s="11"/>
      <c r="N74" s="11"/>
      <c r="O74" s="11"/>
      <c r="P74" s="11"/>
    </row>
    <row r="75" spans="9:16" x14ac:dyDescent="0.25">
      <c r="I75" s="11"/>
      <c r="J75" s="11"/>
      <c r="K75" s="11"/>
      <c r="L75" s="11"/>
      <c r="M75" s="11"/>
      <c r="N75" s="11"/>
      <c r="O75" s="11"/>
      <c r="P75" s="11"/>
    </row>
    <row r="76" spans="9:16" x14ac:dyDescent="0.25">
      <c r="I76" s="11"/>
      <c r="J76" s="11"/>
      <c r="K76" s="11"/>
      <c r="L76" s="11"/>
      <c r="M76" s="11"/>
      <c r="N76" s="11"/>
      <c r="O76" s="11"/>
      <c r="P76" s="11"/>
    </row>
    <row r="77" spans="9:16" x14ac:dyDescent="0.25">
      <c r="I77" s="11"/>
      <c r="J77" s="11"/>
      <c r="K77" s="11"/>
      <c r="L77" s="11"/>
      <c r="M77" s="11"/>
      <c r="N77" s="11"/>
      <c r="O77" s="11"/>
      <c r="P77" s="11"/>
    </row>
    <row r="78" spans="9:16" x14ac:dyDescent="0.25">
      <c r="I78" s="11"/>
      <c r="J78" s="11"/>
      <c r="K78" s="11"/>
      <c r="L78" s="11"/>
      <c r="M78" s="11"/>
      <c r="N78" s="11"/>
      <c r="O78" s="11"/>
      <c r="P78" s="11"/>
    </row>
    <row r="79" spans="9:16" x14ac:dyDescent="0.25">
      <c r="I79" s="11"/>
      <c r="J79" s="11"/>
      <c r="K79" s="11"/>
      <c r="L79" s="11"/>
      <c r="M79" s="11"/>
      <c r="N79" s="11"/>
      <c r="O79" s="11"/>
      <c r="P79" s="11"/>
    </row>
    <row r="80" spans="9:16" x14ac:dyDescent="0.25">
      <c r="I80" s="11"/>
      <c r="J80" s="11"/>
      <c r="K80" s="11"/>
      <c r="L80" s="11"/>
      <c r="M80" s="11"/>
      <c r="N80" s="11"/>
      <c r="O80" s="11"/>
      <c r="P80" s="11"/>
    </row>
    <row r="81" spans="9:16" x14ac:dyDescent="0.25">
      <c r="I81" s="11"/>
      <c r="J81" s="11"/>
      <c r="K81" s="11"/>
      <c r="L81" s="11"/>
      <c r="M81" s="11"/>
      <c r="N81" s="11"/>
      <c r="O81" s="11"/>
      <c r="P81" s="11"/>
    </row>
    <row r="82" spans="9:16" x14ac:dyDescent="0.25">
      <c r="I82" s="11"/>
      <c r="J82" s="11"/>
      <c r="K82" s="11"/>
      <c r="L82" s="11"/>
      <c r="M82" s="11"/>
      <c r="N82" s="11"/>
      <c r="O82" s="11"/>
      <c r="P82" s="11"/>
    </row>
    <row r="83" spans="9:16" x14ac:dyDescent="0.25">
      <c r="I83" s="11"/>
      <c r="J83" s="11"/>
      <c r="K83" s="11"/>
      <c r="L83" s="11"/>
      <c r="M83" s="11"/>
      <c r="N83" s="11"/>
      <c r="O83" s="11"/>
      <c r="P83" s="11"/>
    </row>
    <row r="84" spans="9:16" x14ac:dyDescent="0.25">
      <c r="I84" s="11"/>
      <c r="J84" s="11"/>
      <c r="K84" s="11"/>
      <c r="L84" s="11"/>
      <c r="M84" s="11"/>
      <c r="N84" s="11"/>
      <c r="O84" s="11"/>
      <c r="P84" s="11"/>
    </row>
    <row r="85" spans="9:16" x14ac:dyDescent="0.25">
      <c r="I85" s="11"/>
      <c r="J85" s="11"/>
      <c r="K85" s="11"/>
      <c r="L85" s="11"/>
      <c r="M85" s="11"/>
      <c r="N85" s="11"/>
      <c r="O85" s="11"/>
      <c r="P85" s="11"/>
    </row>
    <row r="86" spans="9:16" x14ac:dyDescent="0.25">
      <c r="I86" s="11"/>
      <c r="J86" s="11"/>
      <c r="K86" s="11"/>
      <c r="L86" s="11"/>
      <c r="M86" s="11"/>
      <c r="N86" s="11"/>
      <c r="O86" s="11"/>
      <c r="P86" s="11"/>
    </row>
    <row r="87" spans="9:16" x14ac:dyDescent="0.25">
      <c r="I87" s="11"/>
      <c r="J87" s="11"/>
      <c r="K87" s="11"/>
      <c r="L87" s="11"/>
      <c r="M87" s="11"/>
      <c r="N87" s="11"/>
      <c r="O87" s="11"/>
      <c r="P87" s="11"/>
    </row>
    <row r="88" spans="9:16" x14ac:dyDescent="0.25">
      <c r="I88" s="11"/>
      <c r="J88" s="11"/>
      <c r="K88" s="11"/>
      <c r="L88" s="11"/>
      <c r="M88" s="11"/>
      <c r="N88" s="11"/>
      <c r="O88" s="11"/>
      <c r="P88" s="11"/>
    </row>
    <row r="89" spans="9:16" x14ac:dyDescent="0.25">
      <c r="I89" s="11"/>
      <c r="J89" s="11"/>
      <c r="K89" s="11"/>
      <c r="L89" s="11"/>
      <c r="M89" s="11"/>
      <c r="N89" s="11"/>
      <c r="O89" s="11"/>
      <c r="P89" s="11"/>
    </row>
    <row r="90" spans="9:16" x14ac:dyDescent="0.25">
      <c r="I90" s="11"/>
      <c r="J90" s="11"/>
      <c r="K90" s="11"/>
      <c r="L90" s="11"/>
      <c r="M90" s="11"/>
      <c r="N90" s="11"/>
      <c r="O90" s="11"/>
      <c r="P90" s="11"/>
    </row>
    <row r="91" spans="9:16" x14ac:dyDescent="0.25">
      <c r="I91" s="11"/>
      <c r="J91" s="11"/>
      <c r="K91" s="11"/>
      <c r="L91" s="11"/>
      <c r="M91" s="11"/>
      <c r="N91" s="11"/>
      <c r="O91" s="11"/>
      <c r="P91" s="11"/>
    </row>
    <row r="92" spans="9:16" x14ac:dyDescent="0.25">
      <c r="I92" s="11"/>
      <c r="J92" s="11"/>
      <c r="K92" s="11"/>
      <c r="L92" s="11"/>
      <c r="M92" s="11"/>
      <c r="N92" s="11"/>
      <c r="O92" s="11"/>
      <c r="P92" s="11"/>
    </row>
    <row r="93" spans="9:16" x14ac:dyDescent="0.25">
      <c r="I93" s="11"/>
      <c r="J93" s="11"/>
      <c r="K93" s="11"/>
      <c r="L93" s="11"/>
      <c r="M93" s="11"/>
      <c r="N93" s="11"/>
      <c r="O93" s="11"/>
      <c r="P93" s="11"/>
    </row>
    <row r="94" spans="9:16" x14ac:dyDescent="0.25">
      <c r="I94" s="11"/>
      <c r="J94" s="11"/>
      <c r="K94" s="11"/>
      <c r="L94" s="11"/>
      <c r="M94" s="11"/>
      <c r="N94" s="11"/>
      <c r="O94" s="11"/>
      <c r="P94" s="11"/>
    </row>
    <row r="95" spans="9:16" x14ac:dyDescent="0.25">
      <c r="I95" s="11"/>
      <c r="J95" s="11"/>
      <c r="K95" s="11"/>
      <c r="L95" s="11"/>
      <c r="M95" s="11"/>
      <c r="N95" s="11"/>
      <c r="O95" s="11"/>
      <c r="P95" s="11"/>
    </row>
    <row r="96" spans="9:16" x14ac:dyDescent="0.25">
      <c r="I96" s="11"/>
      <c r="J96" s="11"/>
      <c r="K96" s="11"/>
      <c r="L96" s="11"/>
      <c r="M96" s="11"/>
      <c r="N96" s="11"/>
      <c r="O96" s="11"/>
      <c r="P96" s="11"/>
    </row>
    <row r="97" spans="9:16" x14ac:dyDescent="0.25">
      <c r="I97" s="11"/>
      <c r="J97" s="11"/>
      <c r="K97" s="11"/>
      <c r="L97" s="11"/>
      <c r="M97" s="11"/>
      <c r="N97" s="11"/>
      <c r="O97" s="11"/>
      <c r="P97" s="11"/>
    </row>
    <row r="98" spans="9:16" x14ac:dyDescent="0.25">
      <c r="I98" s="11"/>
      <c r="J98" s="11"/>
      <c r="K98" s="11"/>
      <c r="L98" s="11"/>
      <c r="M98" s="11"/>
      <c r="N98" s="11"/>
      <c r="O98" s="11"/>
      <c r="P98" s="11"/>
    </row>
    <row r="99" spans="9:16" x14ac:dyDescent="0.25">
      <c r="I99" s="11"/>
      <c r="J99" s="11"/>
      <c r="K99" s="11"/>
      <c r="L99" s="11"/>
      <c r="M99" s="11"/>
      <c r="N99" s="11"/>
      <c r="O99" s="11"/>
      <c r="P99" s="11"/>
    </row>
    <row r="100" spans="9:16" x14ac:dyDescent="0.25">
      <c r="I100" s="11"/>
      <c r="J100" s="11"/>
      <c r="K100" s="11"/>
      <c r="L100" s="11"/>
      <c r="M100" s="11"/>
      <c r="N100" s="11"/>
      <c r="O100" s="11"/>
      <c r="P100" s="11"/>
    </row>
    <row r="101" spans="9:16" x14ac:dyDescent="0.25">
      <c r="I101" s="11"/>
      <c r="J101" s="11"/>
      <c r="K101" s="11"/>
      <c r="L101" s="11"/>
      <c r="M101" s="11"/>
      <c r="N101" s="11"/>
      <c r="O101" s="11"/>
      <c r="P101" s="11"/>
    </row>
    <row r="102" spans="9:16" x14ac:dyDescent="0.25">
      <c r="I102" s="11"/>
      <c r="J102" s="11"/>
      <c r="K102" s="11"/>
      <c r="L102" s="11"/>
      <c r="M102" s="11"/>
      <c r="N102" s="11"/>
      <c r="O102" s="11"/>
      <c r="P102" s="11"/>
    </row>
    <row r="103" spans="9:16" x14ac:dyDescent="0.25">
      <c r="I103" s="11"/>
      <c r="J103" s="11"/>
      <c r="K103" s="11"/>
      <c r="L103" s="11"/>
      <c r="M103" s="11"/>
      <c r="N103" s="11"/>
      <c r="O103" s="11"/>
      <c r="P103" s="11"/>
    </row>
    <row r="104" spans="9:16" x14ac:dyDescent="0.25">
      <c r="I104" s="11"/>
      <c r="J104" s="11"/>
      <c r="K104" s="11"/>
      <c r="L104" s="11"/>
      <c r="M104" s="11"/>
      <c r="N104" s="11"/>
      <c r="O104" s="11"/>
      <c r="P104" s="11"/>
    </row>
    <row r="105" spans="9:16" x14ac:dyDescent="0.25">
      <c r="I105" s="11"/>
      <c r="J105" s="11"/>
      <c r="K105" s="11"/>
      <c r="L105" s="11"/>
      <c r="M105" s="11"/>
      <c r="N105" s="11"/>
      <c r="O105" s="11"/>
      <c r="P105" s="11"/>
    </row>
    <row r="106" spans="9:16" x14ac:dyDescent="0.25">
      <c r="I106" s="11"/>
      <c r="J106" s="11"/>
      <c r="K106" s="11"/>
      <c r="L106" s="11"/>
      <c r="M106" s="11"/>
      <c r="N106" s="11"/>
      <c r="O106" s="11"/>
      <c r="P106" s="11"/>
    </row>
    <row r="107" spans="9:16" x14ac:dyDescent="0.25">
      <c r="I107" s="11"/>
      <c r="J107" s="11"/>
      <c r="K107" s="11"/>
      <c r="L107" s="11"/>
      <c r="M107" s="11"/>
      <c r="N107" s="11"/>
      <c r="O107" s="11"/>
      <c r="P107" s="11"/>
    </row>
    <row r="108" spans="9:16" x14ac:dyDescent="0.25">
      <c r="I108" s="11"/>
      <c r="J108" s="11"/>
      <c r="K108" s="11"/>
      <c r="L108" s="11"/>
      <c r="M108" s="11"/>
      <c r="N108" s="11"/>
      <c r="O108" s="11"/>
      <c r="P108" s="11"/>
    </row>
    <row r="109" spans="9:16" x14ac:dyDescent="0.25">
      <c r="I109" s="11"/>
      <c r="J109" s="11"/>
      <c r="K109" s="11"/>
      <c r="L109" s="11"/>
      <c r="M109" s="11"/>
      <c r="N109" s="11"/>
      <c r="O109" s="11"/>
      <c r="P109" s="11"/>
    </row>
    <row r="110" spans="9:16" x14ac:dyDescent="0.25">
      <c r="I110" s="11"/>
      <c r="J110" s="11"/>
      <c r="K110" s="11"/>
      <c r="L110" s="11"/>
      <c r="M110" s="11"/>
      <c r="N110" s="11"/>
      <c r="O110" s="11"/>
      <c r="P110" s="11"/>
    </row>
    <row r="111" spans="9:16" x14ac:dyDescent="0.25">
      <c r="I111" s="11"/>
      <c r="J111" s="11"/>
      <c r="K111" s="11"/>
      <c r="L111" s="11"/>
      <c r="M111" s="11"/>
      <c r="N111" s="11"/>
      <c r="O111" s="11"/>
      <c r="P111" s="11"/>
    </row>
    <row r="112" spans="9:16" x14ac:dyDescent="0.25">
      <c r="I112" s="11"/>
      <c r="J112" s="11"/>
      <c r="K112" s="11"/>
      <c r="L112" s="11"/>
      <c r="M112" s="11"/>
      <c r="N112" s="11"/>
      <c r="O112" s="11"/>
      <c r="P112" s="11"/>
    </row>
    <row r="113" spans="9:16" x14ac:dyDescent="0.25">
      <c r="I113" s="11"/>
      <c r="J113" s="11"/>
      <c r="K113" s="11"/>
      <c r="L113" s="11"/>
      <c r="M113" s="11"/>
      <c r="N113" s="11"/>
      <c r="O113" s="11"/>
      <c r="P113" s="11"/>
    </row>
    <row r="114" spans="9:16" x14ac:dyDescent="0.25">
      <c r="I114" s="11"/>
      <c r="J114" s="11"/>
      <c r="K114" s="11"/>
      <c r="L114" s="11"/>
      <c r="M114" s="11"/>
      <c r="N114" s="11"/>
      <c r="O114" s="11"/>
      <c r="P114" s="11"/>
    </row>
    <row r="115" spans="9:16" x14ac:dyDescent="0.25">
      <c r="I115" s="11"/>
      <c r="J115" s="11"/>
      <c r="K115" s="11"/>
      <c r="L115" s="11"/>
      <c r="M115" s="11"/>
      <c r="N115" s="11"/>
      <c r="O115" s="11"/>
      <c r="P115" s="11"/>
    </row>
    <row r="116" spans="9:16" x14ac:dyDescent="0.25">
      <c r="I116" s="11"/>
      <c r="J116" s="11"/>
      <c r="K116" s="11"/>
      <c r="L116" s="11"/>
      <c r="M116" s="11"/>
      <c r="N116" s="11"/>
      <c r="O116" s="11"/>
      <c r="P116" s="11"/>
    </row>
    <row r="117" spans="9:16" x14ac:dyDescent="0.25">
      <c r="I117" s="11"/>
      <c r="J117" s="11"/>
      <c r="K117" s="11"/>
      <c r="L117" s="11"/>
      <c r="M117" s="11"/>
      <c r="N117" s="11"/>
      <c r="O117" s="11"/>
      <c r="P117" s="11"/>
    </row>
    <row r="118" spans="9:16" x14ac:dyDescent="0.25">
      <c r="I118" s="11"/>
      <c r="J118" s="11"/>
      <c r="K118" s="11"/>
      <c r="L118" s="11"/>
      <c r="M118" s="11"/>
      <c r="N118" s="11"/>
      <c r="O118" s="11"/>
      <c r="P118" s="11"/>
    </row>
    <row r="119" spans="9:16" x14ac:dyDescent="0.25">
      <c r="I119" s="11"/>
      <c r="J119" s="11"/>
      <c r="K119" s="11"/>
      <c r="L119" s="11"/>
      <c r="M119" s="11"/>
      <c r="N119" s="11"/>
      <c r="O119" s="11"/>
      <c r="P119" s="11"/>
    </row>
    <row r="120" spans="9:16" x14ac:dyDescent="0.25">
      <c r="I120" s="11"/>
      <c r="J120" s="11"/>
      <c r="K120" s="11"/>
      <c r="L120" s="11"/>
      <c r="M120" s="11"/>
      <c r="N120" s="11"/>
      <c r="O120" s="11"/>
      <c r="P120" s="11"/>
    </row>
    <row r="121" spans="9:16" x14ac:dyDescent="0.25">
      <c r="I121" s="11"/>
      <c r="J121" s="11"/>
      <c r="K121" s="11"/>
      <c r="L121" s="11"/>
      <c r="M121" s="11"/>
      <c r="N121" s="11"/>
      <c r="O121" s="11"/>
      <c r="P121" s="11"/>
    </row>
    <row r="122" spans="9:16" x14ac:dyDescent="0.25">
      <c r="I122" s="11"/>
      <c r="J122" s="11"/>
      <c r="K122" s="11"/>
      <c r="L122" s="11"/>
      <c r="M122" s="11"/>
      <c r="N122" s="11"/>
      <c r="O122" s="11"/>
      <c r="P122" s="11"/>
    </row>
    <row r="123" spans="9:16" x14ac:dyDescent="0.25">
      <c r="I123" s="11"/>
      <c r="J123" s="11"/>
      <c r="K123" s="11"/>
      <c r="L123" s="11"/>
      <c r="M123" s="11"/>
      <c r="N123" s="11"/>
      <c r="O123" s="11"/>
      <c r="P123" s="11"/>
    </row>
  </sheetData>
  <mergeCells count="6">
    <mergeCell ref="A1:H1"/>
    <mergeCell ref="A2:H2"/>
    <mergeCell ref="B5:D5"/>
    <mergeCell ref="E5:G5"/>
    <mergeCell ref="A5:A6"/>
    <mergeCell ref="H5:H6"/>
  </mergeCells>
  <conditionalFormatting sqref="A7 A1:A4 I1:XFD3 D4:XFD4 D7:XFD7">
    <cfRule type="cellIs" dxfId="1" priority="3" operator="equal">
      <formula>TRUE</formula>
    </cfRule>
  </conditionalFormatting>
  <conditionalFormatting sqref="B4:C4 B7:C7">
    <cfRule type="cellIs" dxfId="0" priority="1" operator="equal">
      <formula>TRUE</formula>
    </cfRule>
  </conditionalFormatting>
  <pageMargins left="0.55118110236220474" right="0.35433070866141736" top="0.39370078740157483" bottom="0.19685039370078741" header="0.19685039370078741" footer="0.19685039370078741"/>
  <pageSetup paperSize="9" scale="56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Салават доходы</vt:lpstr>
      <vt:lpstr>'Салават доходы'!Заголовки_для_печати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Кагарманова Наиля Нигматзяновна</dc:creator>
  <cp:lastModifiedBy>Людмила Александровна Зверева</cp:lastModifiedBy>
  <cp:lastPrinted>2021-08-16T12:02:02Z</cp:lastPrinted>
  <dcterms:created xsi:type="dcterms:W3CDTF">2019-07-15T10:24:20Z</dcterms:created>
  <dcterms:modified xsi:type="dcterms:W3CDTF">2022-07-13T06:14:00Z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