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bmen\Finup\Исполнение бюджета 2023\Отчет об исполнении за 2022 год для сессии\3 Иные материалы\"/>
    </mc:Choice>
  </mc:AlternateContent>
  <bookViews>
    <workbookView xWindow="0" yWindow="0" windowWidth="28800" windowHeight="12435"/>
  </bookViews>
  <sheets>
    <sheet name="Расходы ГО" sheetId="8" r:id="rId1"/>
  </sheets>
  <definedNames>
    <definedName name="_xlnm.Print_Titles" localSheetId="0">'Расходы ГО'!$7:$7</definedName>
  </definedNames>
  <calcPr calcId="152511" fullPrecision="0"/>
</workbook>
</file>

<file path=xl/calcChain.xml><?xml version="1.0" encoding="utf-8"?>
<calcChain xmlns="http://schemas.openxmlformats.org/spreadsheetml/2006/main">
  <c r="E19" i="8" l="1"/>
  <c r="E50" i="8"/>
  <c r="E53" i="8"/>
  <c r="E45" i="8"/>
  <c r="E41" i="8"/>
  <c r="E38" i="8"/>
  <c r="E31" i="8"/>
  <c r="E24" i="8"/>
  <c r="E17" i="8"/>
  <c r="D17" i="8"/>
  <c r="D53" i="8" l="1"/>
  <c r="D50" i="8"/>
  <c r="D45" i="8"/>
  <c r="D41" i="8"/>
  <c r="D38" i="8"/>
  <c r="D31" i="8"/>
  <c r="D29" i="8"/>
  <c r="D24" i="8"/>
  <c r="D19" i="8"/>
  <c r="D10" i="8"/>
  <c r="C53" i="8"/>
  <c r="C50" i="8"/>
  <c r="C45" i="8"/>
  <c r="C41" i="8"/>
  <c r="C38" i="8"/>
  <c r="C31" i="8"/>
  <c r="C29" i="8"/>
  <c r="C24" i="8"/>
  <c r="C19" i="8"/>
  <c r="C17" i="8"/>
  <c r="C10" i="8"/>
  <c r="C8" i="8" l="1"/>
  <c r="D8" i="8"/>
  <c r="F14" i="8" l="1"/>
  <c r="F51" i="8" l="1"/>
  <c r="F32" i="8"/>
  <c r="E10" i="8"/>
  <c r="E8" i="8" s="1"/>
  <c r="F53" i="8"/>
  <c r="F52" i="8"/>
  <c r="F50" i="8"/>
  <c r="F49" i="8"/>
  <c r="F48" i="8"/>
  <c r="F47" i="8"/>
  <c r="F46" i="8"/>
  <c r="F45" i="8"/>
  <c r="F44" i="8"/>
  <c r="F43" i="8"/>
  <c r="F41" i="8"/>
  <c r="F40" i="8"/>
  <c r="F38" i="8"/>
  <c r="F37" i="8"/>
  <c r="F36" i="8"/>
  <c r="F35" i="8"/>
  <c r="F34" i="8"/>
  <c r="F33" i="8"/>
  <c r="F31" i="8"/>
  <c r="F29" i="8"/>
  <c r="F28" i="8"/>
  <c r="F27" i="8"/>
  <c r="F26" i="8"/>
  <c r="F24" i="8"/>
  <c r="F23" i="8"/>
  <c r="F22" i="8"/>
  <c r="F21" i="8"/>
  <c r="F19" i="8"/>
  <c r="F18" i="8"/>
  <c r="F16" i="8"/>
  <c r="F15" i="8"/>
  <c r="F13" i="8"/>
  <c r="F12" i="8"/>
  <c r="F11" i="8"/>
  <c r="F8" i="8" l="1"/>
  <c r="F54" i="8"/>
  <c r="F42" i="8"/>
  <c r="F39" i="8"/>
  <c r="F30" i="8"/>
  <c r="F25" i="8"/>
  <c r="F20" i="8"/>
  <c r="F17" i="8"/>
  <c r="F10" i="8"/>
</calcChain>
</file>

<file path=xl/sharedStrings.xml><?xml version="1.0" encoding="utf-8"?>
<sst xmlns="http://schemas.openxmlformats.org/spreadsheetml/2006/main" count="159" uniqueCount="128">
  <si>
    <t>Отчет</t>
  </si>
  <si>
    <t>Наименование показателя</t>
  </si>
  <si>
    <t>КБК</t>
  </si>
  <si>
    <t>Х</t>
  </si>
  <si>
    <t>Примечание</t>
  </si>
  <si>
    <t xml:space="preserve">   Приложение № 2 </t>
  </si>
  <si>
    <t>ВСЕГО РАСХОДОВ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</si>
  <si>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</si>
  <si>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</si>
  <si>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</si>
  <si>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</si>
  <si>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</si>
  <si>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</si>
  <si>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</si>
  <si>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</si>
  <si>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</si>
  <si>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</si>
  <si>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</si>
  <si>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</si>
  <si>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</si>
  <si>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</si>
  <si>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</si>
  <si>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</si>
  <si>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0310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</si>
  <si>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</si>
  <si>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</si>
  <si>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</si>
  <si>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</si>
  <si>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</si>
  <si>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</si>
  <si>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</si>
  <si>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</si>
  <si>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</si>
  <si>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</si>
  <si>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</si>
  <si>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</si>
  <si>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</si>
  <si>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</si>
  <si>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</si>
  <si>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</si>
  <si>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</si>
  <si>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</si>
  <si>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</si>
  <si>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</si>
  <si>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</si>
  <si>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</si>
  <si>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</si>
  <si>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</si>
  <si>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</si>
  <si>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</si>
  <si>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</si>
  <si>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</si>
  <si>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</si>
  <si>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</si>
  <si>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</si>
  <si>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</si>
  <si>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</si>
  <si>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</si>
  <si>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</si>
  <si>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</si>
  <si>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</si>
  <si>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</si>
  <si>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</si>
  <si>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</si>
  <si>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</si>
  <si>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</si>
  <si>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</si>
  <si>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</si>
  <si>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</si>
  <si>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</si>
  <si>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</si>
  <si>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</si>
  <si>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</si>
  <si>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</si>
  <si>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</si>
  <si>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</si>
  <si>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</si>
  <si>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</si>
  <si>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</si>
  <si>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</si>
  <si>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</si>
  <si>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</si>
  <si>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</si>
  <si>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</si>
  <si>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</si>
  <si>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</si>
  <si>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Телевидение и радиовещание</t>
  </si>
  <si>
    <t>1201</t>
  </si>
  <si>
    <t>Периодическая печать и издательства</t>
  </si>
  <si>
    <t>1202</t>
  </si>
  <si>
    <t>1300</t>
  </si>
  <si>
    <t>1301</t>
  </si>
  <si>
    <t>* Пояснение различий в случае отклонения менее или более 5%</t>
  </si>
  <si>
    <t>Пояснения различий между первоначально утвержденными показателями расходов и их фактическими значениями*</t>
  </si>
  <si>
    <t/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</si>
  <si>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</si>
  <si>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</si>
  <si>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 xml:space="preserve">Сведения о фактически произведенных расходах по разделам и подразделам классификации расходов бюджета 
</t>
  </si>
  <si>
    <t>(по бюджету городского округа город Салават Республики Башкортостан)</t>
  </si>
  <si>
    <t>Утвержден-ный план</t>
  </si>
  <si>
    <t>Темп исполнения (отчет к утвержден-ному плану), %</t>
  </si>
  <si>
    <t>(подпись)</t>
  </si>
  <si>
    <t>(расшифровка)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</si>
  <si>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</si>
  <si>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охраны окружающей среды</t>
  </si>
  <si>
    <t>0605</t>
  </si>
  <si>
    <t xml:space="preserve">Уточненный план </t>
  </si>
  <si>
    <t>(в рублях)</t>
  </si>
  <si>
    <t>Увеличение  с 1 апреля 2022 года в 1,09 раза денежного вознаграждения лиц, замещающих муниципальные должности, размеры месячных окладов муниципальных служащих .
Повышение оплаты труда с 1 января 2022 года  работников, занимающих должности и профессии, не отнесенные к должностям муниципальной службы, и осуществляющих техническое обеспечение деятельности органов местного самоуправления.</t>
  </si>
  <si>
    <t>Сокращены бюджетные ассигнования за счет средств бюджета городского округа на подготовку, переподготовку и повышение квалификации кадров на основании решения Совета ГО г. Салават РБ</t>
  </si>
  <si>
    <t xml:space="preserve">Сокращены бюджетные ассигнования за счет средств РБ на осуществление государственных полномочий по организации и обеспечению отдыха и оздоровления детей </t>
  </si>
  <si>
    <t>Сокращены бюджетные ассигнования в связи со сложившейся экономией по ПФХД</t>
  </si>
  <si>
    <t>Сокращены бюджетные ассигнования в связи с уточнением численности отдельных категорий граждан, получающих отдельные меры социальной поддержки и социальные выплаты, установленные решениями органов местного самоуправления.</t>
  </si>
  <si>
    <t>Уменьшены субсидий на обеспечение уровня финансирования организаций, осуществляющих спортивную подготовку по базовым видам спорта из бюджета РБ.</t>
  </si>
  <si>
    <t>в сравнении с первоначально утвержденными решением Совета о бюджете значениями за 2022 год</t>
  </si>
  <si>
    <t>Перераспределены зарезервированные в составе бюджетных ассигнований средств бюджета городского округа по отдельным направлениям расходов в соответствии с решением Совета городского округа.</t>
  </si>
  <si>
    <t>Увеличены бюджетные ассигнования на 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РБ</t>
  </si>
  <si>
    <t>Увеличены бюджетные ассигнования на выплату пенсии по муниципальной службе, в связи с увеличением с 1 апреля 2022 года в 1,09 раза денежного вознаграждения лиц, замещающих муниципальные должности, размеры месячных окладов муниципальных служащих в соответствии с замещаемыми ими должностями муниципальной службы и размеры надбавок к должностным окладам за классный чин лиц, замещающих должности муниципальной службы</t>
  </si>
  <si>
    <t>Увеличены бюджетные ассигнования на публикацию муниципальных правовых актов и иной официальной информации.</t>
  </si>
  <si>
    <t>В утвержденном бюджете было предусмотрено привлечение коммерческого кредита. В течении 2022 года коммерческие кредиты не привлекались, было привлечено два бюджетных кредита по ставке 0,1% годовых</t>
  </si>
  <si>
    <t>Исп. Киреева Л.А. 8(3476)35-20-20</t>
  </si>
  <si>
    <t>"15" марта 2023 года</t>
  </si>
  <si>
    <t>В утвержденном бюджете были предусмотрены бюджетные ассигнования  на строительство инженерных сетей МР-8 ВЖР ГО г.Салават РБ  за счет средств РФ, РБ и местного бюджета. Уведомлением Министерства строительства и архитектуры РБ от 10 февраля 2022 года бюджетные ассигнования были сняты.</t>
  </si>
  <si>
    <t>Дополнительно 5 августа 2022 года выделены бюджетные ассигнования за счет средств РБ и местного бюджета на осуществление мероприятий по строительству и реконструкции объектов водоснабжения и водоотведения (мост через р. Белая).
Увеличены субсидии на реализацию проектов по комплексному благоустройству дворовых территорий «Башкирские дворики» из бюджета РБ
В течении 2022 года дополнительно были выделены бюджетные ассигнования на:
- механизированную и ручную уборка территорий города,  обустройство новогоднего городка, приобретение скамеек, планировку территории набережной, ремонт колодцев;
- экспертизу по концессионному соглашению объектов электросетевого хозяйства;
- благоустройство событийных полян в рамках муниципальной программы "Формирование современной городской среды";
- приобретение торговых точек.</t>
  </si>
  <si>
    <t>Увеличены бюджетные ассигнования на возмещение коммунальных услуг по незаселенным жилым и нежилым помещениям, находящимся в муниципальной собственности.</t>
  </si>
  <si>
    <t>Заместитель главы Администрации-</t>
  </si>
  <si>
    <t>Т.Н.Силкина</t>
  </si>
  <si>
    <t xml:space="preserve">начальник Финансового управления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</si>
</sst>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[Red]\-#,##0.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shrinkToFit="1"/>
    </xf>
    <xf numFmtId="4" fontId="7" fillId="2" borderId="1" xfId="0" applyNumberFormat="1" applyFont="1" applyFill="1" applyBorder="1" applyAlignment="1">
      <alignment horizontal="center" vertical="center" shrinkToFit="1"/>
    </xf>
    <xf numFmtId="4" fontId="6" fillId="2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/>
    </xf>
    <xf numFmtId="4" fontId="4" fillId="0" borderId="0" xfId="1" applyNumberFormat="1" applyFont="1" applyFill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horizontal="left" vertical="center" wrapText="1"/>
    </xf>
    <xf numFmtId="49" fontId="5" fillId="0" borderId="1" xfId="0" quotePrefix="1" applyNumberFormat="1" applyFont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center" vertical="center" shrinkToFit="1"/>
    </xf>
    <xf numFmtId="4" fontId="8" fillId="3" borderId="1" xfId="2" applyNumberFormat="1" applyFont="1" applyFill="1" applyBorder="1" applyAlignment="1">
      <alignment horizontal="center" vertical="center" shrinkToFit="1"/>
    </xf>
    <xf numFmtId="0" fontId="9" fillId="3" borderId="1" xfId="2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horizontal="center" vertical="center" shrinkToFit="1"/>
    </xf>
    <xf numFmtId="4" fontId="9" fillId="3" borderId="1" xfId="2" applyNumberFormat="1" applyFont="1" applyFill="1" applyBorder="1" applyAlignment="1">
      <alignment horizontal="center" vertical="center" shrinkToFit="1"/>
    </xf>
    <xf numFmtId="4" fontId="9" fillId="4" borderId="1" xfId="2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shrinkToFit="1"/>
    </xf>
    <xf numFmtId="4" fontId="5" fillId="3" borderId="1" xfId="0" applyNumberFormat="1" applyFont="1" applyFill="1" applyBorder="1" applyAlignment="1">
      <alignment horizontal="center" vertical="center" shrinkToFit="1"/>
    </xf>
    <xf numFmtId="4" fontId="8" fillId="4" borderId="1" xfId="2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8" fillId="0" borderId="1" xfId="2" applyFont="1" applyBorder="1" applyAlignment="1">
      <alignment horizontal="left" vertical="center" wrapText="1"/>
    </xf>
    <xf numFmtId="4" fontId="8" fillId="0" borderId="1" xfId="2" applyNumberFormat="1" applyFont="1" applyBorder="1" applyAlignment="1">
      <alignment horizontal="center" vertical="center" shrinkToFit="1"/>
    </xf>
    <xf numFmtId="0" fontId="9" fillId="0" borderId="1" xfId="2" applyFont="1" applyBorder="1" applyAlignment="1">
      <alignment horizontal="left" vertical="center" wrapText="1"/>
    </xf>
    <xf numFmtId="4" fontId="9" fillId="0" borderId="1" xfId="2" applyNumberFormat="1" applyFont="1" applyBorder="1" applyAlignment="1">
      <alignment horizontal="center" vertical="center" shrinkToFit="1"/>
    </xf>
    <xf numFmtId="4" fontId="9" fillId="5" borderId="1" xfId="2" applyNumberFormat="1" applyFont="1" applyFill="1" applyBorder="1" applyAlignment="1">
      <alignment horizontal="center" vertical="center" shrinkToFit="1"/>
    </xf>
    <xf numFmtId="4" fontId="8" fillId="5" borderId="1" xfId="2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shrinkToFit="1"/>
    </xf>
    <xf numFmtId="165" fontId="6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1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view="pageBreakPreview" topLeftCell="A55" zoomScale="90" zoomScaleNormal="100" zoomScaleSheetLayoutView="90" workbookViewId="0">
      <selection activeCell="A59" sqref="A59:XFD60"/>
    </sheetView>
  </sheetViews>
  <sheetFormatPr defaultRowHeight="12.75" x14ac:dyDescent="0.25"/>
  <cols>
    <col min="1" max="1" width="25.28515625" style="21" customWidth="1"/>
    <col min="2" max="2" width="5.28515625" style="7" customWidth="1"/>
    <col min="3" max="4" width="12.140625" style="7" customWidth="1"/>
    <col min="5" max="5" width="13.5703125" style="7" customWidth="1"/>
    <col min="6" max="6" width="11.140625" style="7" customWidth="1"/>
    <col min="7" max="7" width="29.5703125" style="33" customWidth="1"/>
    <col min="8" max="16384" width="9.140625" style="30"/>
  </cols>
  <sheetData>
    <row r="1" spans="1:7" x14ac:dyDescent="0.25">
      <c r="A1" s="37"/>
      <c r="B1" s="3"/>
      <c r="C1" s="3"/>
      <c r="D1" s="3"/>
      <c r="E1" s="3"/>
      <c r="F1" s="4"/>
      <c r="G1" s="29" t="s">
        <v>5</v>
      </c>
    </row>
    <row r="2" spans="1:7" x14ac:dyDescent="0.25">
      <c r="A2" s="73" t="s">
        <v>97</v>
      </c>
      <c r="B2" s="73"/>
      <c r="C2" s="73"/>
      <c r="D2" s="73"/>
      <c r="E2" s="73"/>
      <c r="F2" s="73"/>
      <c r="G2" s="73"/>
    </row>
    <row r="3" spans="1:7" x14ac:dyDescent="0.25">
      <c r="A3" s="73" t="s">
        <v>114</v>
      </c>
      <c r="B3" s="73"/>
      <c r="C3" s="73"/>
      <c r="D3" s="73"/>
      <c r="E3" s="73"/>
      <c r="F3" s="73"/>
      <c r="G3" s="73"/>
    </row>
    <row r="4" spans="1:7" x14ac:dyDescent="0.25">
      <c r="A4" s="73" t="s">
        <v>98</v>
      </c>
      <c r="B4" s="73"/>
      <c r="C4" s="73"/>
      <c r="D4" s="73"/>
      <c r="E4" s="73"/>
      <c r="F4" s="73"/>
      <c r="G4" s="73"/>
    </row>
    <row r="5" spans="1:7" x14ac:dyDescent="0.25">
      <c r="A5" s="38"/>
      <c r="B5" s="5"/>
      <c r="C5" s="5"/>
      <c r="D5" s="5"/>
      <c r="E5" s="5"/>
      <c r="F5" s="5"/>
      <c r="G5" s="5"/>
    </row>
    <row r="6" spans="1:7" x14ac:dyDescent="0.25">
      <c r="A6" s="39"/>
      <c r="B6" s="6"/>
      <c r="C6" s="6"/>
      <c r="D6" s="6"/>
      <c r="E6" s="6"/>
      <c r="G6" s="27" t="s">
        <v>107</v>
      </c>
    </row>
    <row r="7" spans="1:7" ht="76.5" x14ac:dyDescent="0.25">
      <c r="A7" s="8" t="s">
        <v>1</v>
      </c>
      <c r="B7" s="9" t="s">
        <v>2</v>
      </c>
      <c r="C7" s="10" t="s">
        <v>99</v>
      </c>
      <c r="D7" s="10" t="s">
        <v>106</v>
      </c>
      <c r="E7" s="11" t="s">
        <v>0</v>
      </c>
      <c r="F7" s="10" t="s">
        <v>100</v>
      </c>
      <c r="G7" s="12" t="s">
        <v>93</v>
      </c>
    </row>
    <row r="8" spans="1:7" x14ac:dyDescent="0.25">
      <c r="A8" s="13" t="s">
        <v>6</v>
      </c>
      <c r="B8" s="9" t="s">
        <v>3</v>
      </c>
      <c r="C8" s="23">
        <f>C10+C17+C19+C24+C29+C31+C38+C41+C45+C50+C53</f>
        <v>3507747419.8099999</v>
      </c>
      <c r="D8" s="23">
        <f t="shared" ref="D8:E8" si="0">D10+D17+D19+D24+D29+D31+D38+D41+D45+D50+D53</f>
        <v>3610051879.75</v>
      </c>
      <c r="E8" s="23">
        <f t="shared" si="0"/>
        <v>3548660420.9000001</v>
      </c>
      <c r="F8" s="14">
        <f>E8/C8-1</f>
        <v>1.2E-2</v>
      </c>
      <c r="G8" s="9" t="s">
        <v>3</v>
      </c>
    </row>
    <row r="9" spans="1:7" x14ac:dyDescent="0.25">
      <c r="A9" s="40" t="s">
        <v>94</v>
      </c>
      <c r="B9" s="15" t="s">
        <v>94</v>
      </c>
      <c r="C9" s="24"/>
      <c r="D9" s="24"/>
      <c r="E9" s="24"/>
      <c r="F9" s="14"/>
      <c r="G9" s="31"/>
    </row>
    <row r="10" spans="1:7" s="32" customFormat="1" ht="25.5" x14ac:dyDescent="0.25">
      <c r="A10" s="42" t="s">
        <v>7</v>
      </c>
      <c r="B10" s="43" t="s">
        <v>8</v>
      </c>
      <c r="C10" s="44">
        <f>SUM(C11:C16)</f>
        <v>242634500</v>
      </c>
      <c r="D10" s="25">
        <f t="shared" ref="D10" si="1">SUM(D11:D16)</f>
        <v>271652558.69999999</v>
      </c>
      <c r="E10" s="25">
        <f t="shared" ref="E10" si="2">SUM(E11:E16)</f>
        <v>262181748.94</v>
      </c>
      <c r="F10" s="14">
        <f t="shared" ref="F10:F54" si="3">E10/C10-1</f>
        <v>8.1000000000000003E-2</v>
      </c>
      <c r="G10" s="9" t="s">
        <v>3</v>
      </c>
    </row>
    <row r="11" spans="1:7" ht="85.5" customHeight="1" x14ac:dyDescent="0.25">
      <c r="A11" s="45" t="s">
        <v>9</v>
      </c>
      <c r="B11" s="46" t="s">
        <v>10</v>
      </c>
      <c r="C11" s="47">
        <v>9294000</v>
      </c>
      <c r="D11" s="26">
        <v>11989554.029999999</v>
      </c>
      <c r="E11" s="26">
        <v>11558702.470000001</v>
      </c>
      <c r="F11" s="16">
        <f t="shared" si="3"/>
        <v>0.24399999999999999</v>
      </c>
      <c r="G11" s="76" t="s">
        <v>108</v>
      </c>
    </row>
    <row r="12" spans="1:7" ht="107.25" customHeight="1" x14ac:dyDescent="0.25">
      <c r="A12" s="45" t="s">
        <v>11</v>
      </c>
      <c r="B12" s="46" t="s">
        <v>12</v>
      </c>
      <c r="C12" s="48">
        <v>111268000</v>
      </c>
      <c r="D12" s="26">
        <v>144738678.22</v>
      </c>
      <c r="E12" s="26">
        <v>137831198.47999999</v>
      </c>
      <c r="F12" s="16">
        <f t="shared" si="3"/>
        <v>0.23899999999999999</v>
      </c>
      <c r="G12" s="77"/>
    </row>
    <row r="13" spans="1:7" x14ac:dyDescent="0.25">
      <c r="A13" s="45" t="s">
        <v>13</v>
      </c>
      <c r="B13" s="46" t="s">
        <v>14</v>
      </c>
      <c r="C13" s="47">
        <v>809100</v>
      </c>
      <c r="D13" s="26">
        <v>883643</v>
      </c>
      <c r="E13" s="26">
        <v>855675</v>
      </c>
      <c r="F13" s="16">
        <f t="shared" si="3"/>
        <v>5.8000000000000003E-2</v>
      </c>
      <c r="G13" s="66" t="s">
        <v>3</v>
      </c>
    </row>
    <row r="14" spans="1:7" ht="25.5" x14ac:dyDescent="0.25">
      <c r="A14" s="45" t="s">
        <v>15</v>
      </c>
      <c r="B14" s="46" t="s">
        <v>16</v>
      </c>
      <c r="C14" s="47">
        <v>0</v>
      </c>
      <c r="D14" s="26">
        <v>0</v>
      </c>
      <c r="E14" s="26">
        <v>0</v>
      </c>
      <c r="F14" s="16" t="e">
        <f>E14/C14-1</f>
        <v>#DIV/0!</v>
      </c>
      <c r="G14" s="19"/>
    </row>
    <row r="15" spans="1:7" ht="102" x14ac:dyDescent="0.25">
      <c r="A15" s="45" t="s">
        <v>17</v>
      </c>
      <c r="B15" s="46" t="s">
        <v>18</v>
      </c>
      <c r="C15" s="47">
        <v>5000000</v>
      </c>
      <c r="D15" s="24">
        <v>0</v>
      </c>
      <c r="E15" s="24">
        <v>0</v>
      </c>
      <c r="F15" s="16">
        <f t="shared" si="3"/>
        <v>-1</v>
      </c>
      <c r="G15" s="20" t="s">
        <v>115</v>
      </c>
    </row>
    <row r="16" spans="1:7" ht="38.25" x14ac:dyDescent="0.25">
      <c r="A16" s="45" t="s">
        <v>19</v>
      </c>
      <c r="B16" s="46" t="s">
        <v>20</v>
      </c>
      <c r="C16" s="47">
        <v>116263400</v>
      </c>
      <c r="D16" s="26">
        <v>114040683.45</v>
      </c>
      <c r="E16" s="65">
        <v>111936172.98999999</v>
      </c>
      <c r="F16" s="16">
        <f t="shared" si="3"/>
        <v>-3.6999999999999998E-2</v>
      </c>
      <c r="G16" s="66" t="s">
        <v>3</v>
      </c>
    </row>
    <row r="17" spans="1:7" s="32" customFormat="1" ht="51" x14ac:dyDescent="0.25">
      <c r="A17" s="42" t="s">
        <v>21</v>
      </c>
      <c r="B17" s="43" t="s">
        <v>22</v>
      </c>
      <c r="C17" s="44">
        <f>SUM(C18)</f>
        <v>48978000</v>
      </c>
      <c r="D17" s="25">
        <f>SUM(D18)</f>
        <v>50316678.32</v>
      </c>
      <c r="E17" s="25">
        <f>SUM(E18)</f>
        <v>48350135.939999998</v>
      </c>
      <c r="F17" s="14">
        <f t="shared" si="3"/>
        <v>-1.2999999999999999E-2</v>
      </c>
      <c r="G17" s="9" t="s">
        <v>3</v>
      </c>
    </row>
    <row r="18" spans="1:7" ht="63.75" x14ac:dyDescent="0.25">
      <c r="A18" s="45" t="s">
        <v>103</v>
      </c>
      <c r="B18" s="46" t="s">
        <v>23</v>
      </c>
      <c r="C18" s="47">
        <v>48978000</v>
      </c>
      <c r="D18" s="24">
        <v>50316678.32</v>
      </c>
      <c r="E18" s="24">
        <v>48350135.939999998</v>
      </c>
      <c r="F18" s="16">
        <f t="shared" si="3"/>
        <v>-1.2999999999999999E-2</v>
      </c>
      <c r="G18" s="66" t="s">
        <v>3</v>
      </c>
    </row>
    <row r="19" spans="1:7" ht="25.5" x14ac:dyDescent="0.25">
      <c r="A19" s="42" t="s">
        <v>24</v>
      </c>
      <c r="B19" s="43" t="s">
        <v>25</v>
      </c>
      <c r="C19" s="44">
        <f>SUM(C20:C23)</f>
        <v>336069800</v>
      </c>
      <c r="D19" s="25">
        <f t="shared" ref="D19:E19" si="4">SUM(D20:D23)</f>
        <v>348382931.70999998</v>
      </c>
      <c r="E19" s="25">
        <f t="shared" si="4"/>
        <v>343325249</v>
      </c>
      <c r="F19" s="14">
        <f t="shared" si="3"/>
        <v>2.1999999999999999E-2</v>
      </c>
      <c r="G19" s="9" t="s">
        <v>3</v>
      </c>
    </row>
    <row r="20" spans="1:7" s="32" customFormat="1" ht="25.5" x14ac:dyDescent="0.25">
      <c r="A20" s="49" t="s">
        <v>26</v>
      </c>
      <c r="B20" s="50" t="s">
        <v>27</v>
      </c>
      <c r="C20" s="51">
        <v>3191800</v>
      </c>
      <c r="D20" s="26">
        <v>3191800</v>
      </c>
      <c r="E20" s="65">
        <v>3162810.02</v>
      </c>
      <c r="F20" s="16">
        <f t="shared" si="3"/>
        <v>-8.9999999999999993E-3</v>
      </c>
      <c r="G20" s="66" t="s">
        <v>3</v>
      </c>
    </row>
    <row r="21" spans="1:7" s="32" customFormat="1" x14ac:dyDescent="0.25">
      <c r="A21" s="45" t="s">
        <v>28</v>
      </c>
      <c r="B21" s="46" t="s">
        <v>29</v>
      </c>
      <c r="C21" s="48">
        <v>75010000</v>
      </c>
      <c r="D21" s="26">
        <v>80118400</v>
      </c>
      <c r="E21" s="65">
        <v>77199966.400000006</v>
      </c>
      <c r="F21" s="16">
        <f t="shared" si="3"/>
        <v>2.9000000000000001E-2</v>
      </c>
      <c r="G21" s="66" t="s">
        <v>3</v>
      </c>
    </row>
    <row r="22" spans="1:7" ht="25.5" x14ac:dyDescent="0.25">
      <c r="A22" s="45" t="s">
        <v>30</v>
      </c>
      <c r="B22" s="46" t="s">
        <v>31</v>
      </c>
      <c r="C22" s="47">
        <v>171119000</v>
      </c>
      <c r="D22" s="26">
        <v>178023947.86000001</v>
      </c>
      <c r="E22" s="65">
        <v>176349942.75</v>
      </c>
      <c r="F22" s="16">
        <f t="shared" si="3"/>
        <v>3.1E-2</v>
      </c>
      <c r="G22" s="66" t="s">
        <v>3</v>
      </c>
    </row>
    <row r="23" spans="1:7" ht="25.5" x14ac:dyDescent="0.25">
      <c r="A23" s="45" t="s">
        <v>32</v>
      </c>
      <c r="B23" s="46" t="s">
        <v>33</v>
      </c>
      <c r="C23" s="47">
        <v>86749000</v>
      </c>
      <c r="D23" s="26">
        <v>87048783.849999994</v>
      </c>
      <c r="E23" s="65">
        <v>86612529.829999998</v>
      </c>
      <c r="F23" s="16">
        <f t="shared" si="3"/>
        <v>-2E-3</v>
      </c>
      <c r="G23" s="66" t="s">
        <v>3</v>
      </c>
    </row>
    <row r="24" spans="1:7" ht="38.25" x14ac:dyDescent="0.25">
      <c r="A24" s="42" t="s">
        <v>34</v>
      </c>
      <c r="B24" s="43" t="s">
        <v>35</v>
      </c>
      <c r="C24" s="52">
        <f>SUM(C25:C28)</f>
        <v>423678067.56999999</v>
      </c>
      <c r="D24" s="25">
        <f t="shared" ref="D24:E24" si="5">SUM(D25:D28)</f>
        <v>476876702.80000001</v>
      </c>
      <c r="E24" s="25">
        <f t="shared" si="5"/>
        <v>470927897</v>
      </c>
      <c r="F24" s="14">
        <f t="shared" si="3"/>
        <v>0.112</v>
      </c>
      <c r="G24" s="9" t="s">
        <v>3</v>
      </c>
    </row>
    <row r="25" spans="1:7" s="32" customFormat="1" ht="76.5" x14ac:dyDescent="0.25">
      <c r="A25" s="45" t="s">
        <v>36</v>
      </c>
      <c r="B25" s="46" t="s">
        <v>37</v>
      </c>
      <c r="C25" s="48">
        <v>18985000</v>
      </c>
      <c r="D25" s="26">
        <v>24441651.52</v>
      </c>
      <c r="E25" s="65">
        <v>24328846</v>
      </c>
      <c r="F25" s="16">
        <f t="shared" si="3"/>
        <v>0.28100000000000003</v>
      </c>
      <c r="G25" s="28" t="s">
        <v>124</v>
      </c>
    </row>
    <row r="26" spans="1:7" s="32" customFormat="1" ht="127.5" x14ac:dyDescent="0.25">
      <c r="A26" s="45" t="s">
        <v>38</v>
      </c>
      <c r="B26" s="46" t="s">
        <v>39</v>
      </c>
      <c r="C26" s="47">
        <v>135294599</v>
      </c>
      <c r="D26" s="26">
        <v>52712517.619999997</v>
      </c>
      <c r="E26" s="65">
        <v>52372131.859999999</v>
      </c>
      <c r="F26" s="16">
        <f t="shared" si="3"/>
        <v>-0.61299999999999999</v>
      </c>
      <c r="G26" s="28" t="s">
        <v>122</v>
      </c>
    </row>
    <row r="27" spans="1:7" ht="408" x14ac:dyDescent="0.25">
      <c r="A27" s="45" t="s">
        <v>40</v>
      </c>
      <c r="B27" s="46" t="s">
        <v>41</v>
      </c>
      <c r="C27" s="47">
        <v>212843468.56999999</v>
      </c>
      <c r="D27" s="26">
        <v>341541533.66000003</v>
      </c>
      <c r="E27" s="65">
        <v>338293476</v>
      </c>
      <c r="F27" s="16">
        <f t="shared" si="3"/>
        <v>0.58899999999999997</v>
      </c>
      <c r="G27" s="19" t="s">
        <v>123</v>
      </c>
    </row>
    <row r="28" spans="1:7" ht="38.25" x14ac:dyDescent="0.25">
      <c r="A28" s="45" t="s">
        <v>42</v>
      </c>
      <c r="B28" s="46" t="s">
        <v>43</v>
      </c>
      <c r="C28" s="47">
        <v>56555000</v>
      </c>
      <c r="D28" s="26">
        <v>58181000</v>
      </c>
      <c r="E28" s="65">
        <v>55933443.140000001</v>
      </c>
      <c r="F28" s="16">
        <f t="shared" si="3"/>
        <v>-1.0999999999999999E-2</v>
      </c>
      <c r="G28" s="17" t="s">
        <v>3</v>
      </c>
    </row>
    <row r="29" spans="1:7" x14ac:dyDescent="0.25">
      <c r="A29" s="53" t="s">
        <v>44</v>
      </c>
      <c r="B29" s="54" t="s">
        <v>45</v>
      </c>
      <c r="C29" s="44">
        <f>SUM(C30)</f>
        <v>0</v>
      </c>
      <c r="D29" s="25">
        <f t="shared" ref="D29" si="6">SUM(D30)</f>
        <v>0</v>
      </c>
      <c r="E29" s="25">
        <v>0</v>
      </c>
      <c r="F29" s="14" t="e">
        <f t="shared" si="3"/>
        <v>#DIV/0!</v>
      </c>
      <c r="G29" s="8" t="s">
        <v>3</v>
      </c>
    </row>
    <row r="30" spans="1:7" s="32" customFormat="1" x14ac:dyDescent="0.25">
      <c r="A30" s="55" t="s">
        <v>104</v>
      </c>
      <c r="B30" s="56" t="s">
        <v>105</v>
      </c>
      <c r="C30" s="47"/>
      <c r="D30" s="35"/>
      <c r="E30" s="35"/>
      <c r="F30" s="16" t="e">
        <f t="shared" si="3"/>
        <v>#DIV/0!</v>
      </c>
      <c r="G30" s="41" t="s">
        <v>3</v>
      </c>
    </row>
    <row r="31" spans="1:7" s="32" customFormat="1" x14ac:dyDescent="0.25">
      <c r="A31" s="42" t="s">
        <v>46</v>
      </c>
      <c r="B31" s="43" t="s">
        <v>47</v>
      </c>
      <c r="C31" s="44">
        <f>SUM(C32:C37)</f>
        <v>2114173763.5999999</v>
      </c>
      <c r="D31" s="25">
        <f t="shared" ref="D31:E31" si="7">SUM(D32:D37)</f>
        <v>2126885310.6300001</v>
      </c>
      <c r="E31" s="25">
        <f t="shared" si="7"/>
        <v>2102050084.5</v>
      </c>
      <c r="F31" s="14">
        <f t="shared" si="3"/>
        <v>-6.0000000000000001E-3</v>
      </c>
      <c r="G31" s="8" t="s">
        <v>3</v>
      </c>
    </row>
    <row r="32" spans="1:7" s="32" customFormat="1" x14ac:dyDescent="0.25">
      <c r="A32" s="45" t="s">
        <v>48</v>
      </c>
      <c r="B32" s="46" t="s">
        <v>49</v>
      </c>
      <c r="C32" s="47">
        <v>916427300</v>
      </c>
      <c r="D32" s="26">
        <v>936803971.02999997</v>
      </c>
      <c r="E32" s="26">
        <v>921765549.50999999</v>
      </c>
      <c r="F32" s="16">
        <f t="shared" si="3"/>
        <v>6.0000000000000001E-3</v>
      </c>
      <c r="G32" s="41" t="s">
        <v>3</v>
      </c>
    </row>
    <row r="33" spans="1:7" s="32" customFormat="1" x14ac:dyDescent="0.25">
      <c r="A33" s="45" t="s">
        <v>50</v>
      </c>
      <c r="B33" s="46" t="s">
        <v>51</v>
      </c>
      <c r="C33" s="47">
        <v>897752963.60000002</v>
      </c>
      <c r="D33" s="26">
        <v>918432450.07000005</v>
      </c>
      <c r="E33" s="26">
        <v>911488050.74000001</v>
      </c>
      <c r="F33" s="16">
        <f t="shared" si="3"/>
        <v>1.4999999999999999E-2</v>
      </c>
      <c r="G33" s="41" t="s">
        <v>3</v>
      </c>
    </row>
    <row r="34" spans="1:7" ht="51" x14ac:dyDescent="0.25">
      <c r="A34" s="45" t="s">
        <v>52</v>
      </c>
      <c r="B34" s="46" t="s">
        <v>53</v>
      </c>
      <c r="C34" s="47">
        <v>198591400</v>
      </c>
      <c r="D34" s="26">
        <v>181123815.66</v>
      </c>
      <c r="E34" s="26">
        <v>180124640.34</v>
      </c>
      <c r="F34" s="16">
        <f t="shared" si="3"/>
        <v>-9.2999999999999999E-2</v>
      </c>
      <c r="G34" s="28" t="s">
        <v>111</v>
      </c>
    </row>
    <row r="35" spans="1:7" ht="89.25" x14ac:dyDescent="0.25">
      <c r="A35" s="45" t="s">
        <v>54</v>
      </c>
      <c r="B35" s="46" t="s">
        <v>55</v>
      </c>
      <c r="C35" s="48">
        <v>250000</v>
      </c>
      <c r="D35" s="26"/>
      <c r="E35" s="26"/>
      <c r="F35" s="16">
        <f t="shared" si="3"/>
        <v>-1</v>
      </c>
      <c r="G35" s="28" t="s">
        <v>109</v>
      </c>
    </row>
    <row r="36" spans="1:7" ht="76.5" x14ac:dyDescent="0.25">
      <c r="A36" s="45" t="s">
        <v>56</v>
      </c>
      <c r="B36" s="46" t="s">
        <v>57</v>
      </c>
      <c r="C36" s="47">
        <v>58207100</v>
      </c>
      <c r="D36" s="26">
        <v>48444369.060000002</v>
      </c>
      <c r="E36" s="65">
        <v>47330671.549999997</v>
      </c>
      <c r="F36" s="16">
        <f t="shared" si="3"/>
        <v>-0.187</v>
      </c>
      <c r="G36" s="36" t="s">
        <v>110</v>
      </c>
    </row>
    <row r="37" spans="1:7" ht="25.5" x14ac:dyDescent="0.25">
      <c r="A37" s="45" t="s">
        <v>58</v>
      </c>
      <c r="B37" s="46" t="s">
        <v>59</v>
      </c>
      <c r="C37" s="47">
        <v>42945000</v>
      </c>
      <c r="D37" s="26">
        <v>42080704.810000002</v>
      </c>
      <c r="E37" s="65">
        <v>41341172.359999999</v>
      </c>
      <c r="F37" s="16">
        <f t="shared" si="3"/>
        <v>-3.6999999999999998E-2</v>
      </c>
      <c r="G37" s="41" t="s">
        <v>3</v>
      </c>
    </row>
    <row r="38" spans="1:7" ht="25.5" x14ac:dyDescent="0.25">
      <c r="A38" s="57" t="s">
        <v>60</v>
      </c>
      <c r="B38" s="43" t="s">
        <v>61</v>
      </c>
      <c r="C38" s="58">
        <f>SUM(C39:C40)</f>
        <v>62178756.090000004</v>
      </c>
      <c r="D38" s="25">
        <f t="shared" ref="D38:E38" si="8">SUM(D39:D40)</f>
        <v>69732164.799999997</v>
      </c>
      <c r="E38" s="25">
        <f t="shared" si="8"/>
        <v>69416634.280000001</v>
      </c>
      <c r="F38" s="14">
        <f t="shared" si="3"/>
        <v>0.11600000000000001</v>
      </c>
      <c r="G38" s="8" t="s">
        <v>3</v>
      </c>
    </row>
    <row r="39" spans="1:7" s="32" customFormat="1" ht="153" x14ac:dyDescent="0.25">
      <c r="A39" s="59" t="s">
        <v>62</v>
      </c>
      <c r="B39" s="46" t="s">
        <v>63</v>
      </c>
      <c r="C39" s="60">
        <v>60891756.090000004</v>
      </c>
      <c r="D39" s="26">
        <v>68467775.180000007</v>
      </c>
      <c r="E39" s="65">
        <v>68152244.659999996</v>
      </c>
      <c r="F39" s="16">
        <f t="shared" si="3"/>
        <v>0.11899999999999999</v>
      </c>
      <c r="G39" s="28" t="s">
        <v>116</v>
      </c>
    </row>
    <row r="40" spans="1:7" s="32" customFormat="1" ht="25.5" x14ac:dyDescent="0.25">
      <c r="A40" s="59" t="s">
        <v>64</v>
      </c>
      <c r="B40" s="46" t="s">
        <v>65</v>
      </c>
      <c r="C40" s="60">
        <v>1287000</v>
      </c>
      <c r="D40" s="26">
        <v>1264389.6200000001</v>
      </c>
      <c r="E40" s="65">
        <v>1264389.6200000001</v>
      </c>
      <c r="F40" s="16">
        <f t="shared" si="3"/>
        <v>-1.7999999999999999E-2</v>
      </c>
      <c r="G40" s="17" t="s">
        <v>3</v>
      </c>
    </row>
    <row r="41" spans="1:7" ht="25.5" x14ac:dyDescent="0.25">
      <c r="A41" s="57" t="s">
        <v>66</v>
      </c>
      <c r="B41" s="43" t="s">
        <v>67</v>
      </c>
      <c r="C41" s="58">
        <f>SUM(C42:C44)</f>
        <v>135215249.84999999</v>
      </c>
      <c r="D41" s="25">
        <f t="shared" ref="D41:E41" si="9">SUM(D42:D44)</f>
        <v>136680968.27000001</v>
      </c>
      <c r="E41" s="25">
        <f t="shared" si="9"/>
        <v>127726826.63</v>
      </c>
      <c r="F41" s="14">
        <f t="shared" si="3"/>
        <v>-5.5E-2</v>
      </c>
      <c r="G41" s="8" t="s">
        <v>3</v>
      </c>
    </row>
    <row r="42" spans="1:7" s="32" customFormat="1" ht="204" x14ac:dyDescent="0.25">
      <c r="A42" s="59" t="s">
        <v>68</v>
      </c>
      <c r="B42" s="46" t="s">
        <v>69</v>
      </c>
      <c r="C42" s="61">
        <v>4501000</v>
      </c>
      <c r="D42" s="26">
        <v>4961223.88</v>
      </c>
      <c r="E42" s="65">
        <v>4952321.83</v>
      </c>
      <c r="F42" s="16">
        <f t="shared" si="3"/>
        <v>0.1</v>
      </c>
      <c r="G42" s="28" t="s">
        <v>117</v>
      </c>
    </row>
    <row r="43" spans="1:7" s="32" customFormat="1" ht="127.5" x14ac:dyDescent="0.25">
      <c r="A43" s="59" t="s">
        <v>70</v>
      </c>
      <c r="B43" s="46" t="s">
        <v>71</v>
      </c>
      <c r="C43" s="60">
        <v>11087500</v>
      </c>
      <c r="D43" s="26">
        <v>5451847</v>
      </c>
      <c r="E43" s="65">
        <v>5263800</v>
      </c>
      <c r="F43" s="16">
        <f t="shared" si="3"/>
        <v>-0.52500000000000002</v>
      </c>
      <c r="G43" s="18" t="s">
        <v>112</v>
      </c>
    </row>
    <row r="44" spans="1:7" x14ac:dyDescent="0.25">
      <c r="A44" s="59" t="s">
        <v>72</v>
      </c>
      <c r="B44" s="46" t="s">
        <v>73</v>
      </c>
      <c r="C44" s="60">
        <v>119626749.84999999</v>
      </c>
      <c r="D44" s="26">
        <v>126267897.39</v>
      </c>
      <c r="E44" s="65">
        <v>117510704.8</v>
      </c>
      <c r="F44" s="16">
        <f t="shared" si="3"/>
        <v>-1.7999999999999999E-2</v>
      </c>
      <c r="G44" s="17" t="s">
        <v>3</v>
      </c>
    </row>
    <row r="45" spans="1:7" ht="25.5" x14ac:dyDescent="0.25">
      <c r="A45" s="57" t="s">
        <v>74</v>
      </c>
      <c r="B45" s="43" t="s">
        <v>75</v>
      </c>
      <c r="C45" s="62">
        <f>SUM(C46:C49)</f>
        <v>121353282.7</v>
      </c>
      <c r="D45" s="25">
        <f t="shared" ref="D45:E45" si="10">SUM(D46:D49)</f>
        <v>109700057.38</v>
      </c>
      <c r="E45" s="25">
        <f t="shared" si="10"/>
        <v>108284545.61</v>
      </c>
      <c r="F45" s="14">
        <f t="shared" si="3"/>
        <v>-0.108</v>
      </c>
      <c r="G45" s="8" t="s">
        <v>3</v>
      </c>
    </row>
    <row r="46" spans="1:7" s="32" customFormat="1" x14ac:dyDescent="0.25">
      <c r="A46" s="59" t="s">
        <v>76</v>
      </c>
      <c r="B46" s="46" t="s">
        <v>77</v>
      </c>
      <c r="C46" s="60">
        <v>89162000</v>
      </c>
      <c r="D46" s="26">
        <v>90454070</v>
      </c>
      <c r="E46" s="65">
        <v>89067496.269999996</v>
      </c>
      <c r="F46" s="16">
        <f t="shared" si="3"/>
        <v>-1E-3</v>
      </c>
      <c r="G46" s="41" t="s">
        <v>3</v>
      </c>
    </row>
    <row r="47" spans="1:7" s="32" customFormat="1" x14ac:dyDescent="0.25">
      <c r="A47" s="59" t="s">
        <v>78</v>
      </c>
      <c r="B47" s="46" t="s">
        <v>79</v>
      </c>
      <c r="C47" s="60">
        <v>4913000</v>
      </c>
      <c r="D47" s="26">
        <v>4764628.88</v>
      </c>
      <c r="E47" s="65">
        <v>4761594.6500000004</v>
      </c>
      <c r="F47" s="16">
        <f t="shared" si="3"/>
        <v>-3.1E-2</v>
      </c>
      <c r="G47" s="41" t="s">
        <v>3</v>
      </c>
    </row>
    <row r="48" spans="1:7" ht="76.5" x14ac:dyDescent="0.25">
      <c r="A48" s="59" t="s">
        <v>80</v>
      </c>
      <c r="B48" s="46" t="s">
        <v>81</v>
      </c>
      <c r="C48" s="60">
        <v>18999282.699999999</v>
      </c>
      <c r="D48" s="26">
        <v>6396470.6299999999</v>
      </c>
      <c r="E48" s="65">
        <v>6396470.6299999999</v>
      </c>
      <c r="F48" s="16">
        <f t="shared" si="3"/>
        <v>-0.66300000000000003</v>
      </c>
      <c r="G48" s="19" t="s">
        <v>113</v>
      </c>
    </row>
    <row r="49" spans="1:12" ht="38.25" x14ac:dyDescent="0.25">
      <c r="A49" s="59" t="s">
        <v>82</v>
      </c>
      <c r="B49" s="46" t="s">
        <v>83</v>
      </c>
      <c r="C49" s="60">
        <v>8279000</v>
      </c>
      <c r="D49" s="26">
        <v>8084887.8700000001</v>
      </c>
      <c r="E49" s="65">
        <v>8058984.0599999996</v>
      </c>
      <c r="F49" s="16">
        <f t="shared" si="3"/>
        <v>-2.7E-2</v>
      </c>
      <c r="G49" s="41" t="s">
        <v>3</v>
      </c>
    </row>
    <row r="50" spans="1:12" ht="25.5" x14ac:dyDescent="0.25">
      <c r="A50" s="57" t="s">
        <v>84</v>
      </c>
      <c r="B50" s="43" t="s">
        <v>85</v>
      </c>
      <c r="C50" s="58">
        <f>SUM(C51:C52)</f>
        <v>12708000</v>
      </c>
      <c r="D50" s="25">
        <f t="shared" ref="D50:E50" si="11">SUM(D51:D52)</f>
        <v>15635394.560000001</v>
      </c>
      <c r="E50" s="25">
        <f t="shared" si="11"/>
        <v>13082077.18</v>
      </c>
      <c r="F50" s="14">
        <f t="shared" si="3"/>
        <v>2.9000000000000001E-2</v>
      </c>
      <c r="G50" s="9" t="s">
        <v>3</v>
      </c>
    </row>
    <row r="51" spans="1:12" s="32" customFormat="1" x14ac:dyDescent="0.25">
      <c r="A51" s="59" t="s">
        <v>86</v>
      </c>
      <c r="B51" s="46" t="s">
        <v>87</v>
      </c>
      <c r="C51" s="60">
        <v>10208000</v>
      </c>
      <c r="D51" s="26">
        <v>10104000</v>
      </c>
      <c r="E51" s="65">
        <v>10050695.050000001</v>
      </c>
      <c r="F51" s="16">
        <f t="shared" si="3"/>
        <v>-1.4999999999999999E-2</v>
      </c>
      <c r="G51" s="41" t="s">
        <v>3</v>
      </c>
    </row>
    <row r="52" spans="1:12" s="32" customFormat="1" ht="51" x14ac:dyDescent="0.25">
      <c r="A52" s="63" t="s">
        <v>88</v>
      </c>
      <c r="B52" s="46" t="s">
        <v>89</v>
      </c>
      <c r="C52" s="64">
        <v>2500000</v>
      </c>
      <c r="D52" s="26">
        <v>5531394.5599999996</v>
      </c>
      <c r="E52" s="65">
        <v>3031382.13</v>
      </c>
      <c r="F52" s="16">
        <f t="shared" si="3"/>
        <v>0.21299999999999999</v>
      </c>
      <c r="G52" s="28" t="s">
        <v>118</v>
      </c>
    </row>
    <row r="53" spans="1:12" ht="51" x14ac:dyDescent="0.25">
      <c r="A53" s="57" t="s">
        <v>95</v>
      </c>
      <c r="B53" s="43" t="s">
        <v>90</v>
      </c>
      <c r="C53" s="58">
        <f>SUM(C54)</f>
        <v>10758000</v>
      </c>
      <c r="D53" s="25">
        <f t="shared" ref="D53:E53" si="12">SUM(D54)</f>
        <v>4189112.58</v>
      </c>
      <c r="E53" s="25">
        <f t="shared" si="12"/>
        <v>3315221.82</v>
      </c>
      <c r="F53" s="14">
        <f t="shared" si="3"/>
        <v>-0.69199999999999995</v>
      </c>
      <c r="G53" s="9" t="s">
        <v>3</v>
      </c>
    </row>
    <row r="54" spans="1:12" s="32" customFormat="1" ht="89.25" x14ac:dyDescent="0.25">
      <c r="A54" s="59" t="s">
        <v>96</v>
      </c>
      <c r="B54" s="46" t="s">
        <v>91</v>
      </c>
      <c r="C54" s="60">
        <v>10758000</v>
      </c>
      <c r="D54" s="26">
        <v>4189112.58</v>
      </c>
      <c r="E54" s="65">
        <v>3315221.82</v>
      </c>
      <c r="F54" s="16">
        <f t="shared" si="3"/>
        <v>-0.69199999999999995</v>
      </c>
      <c r="G54" s="28" t="s">
        <v>119</v>
      </c>
    </row>
    <row r="55" spans="1:12" x14ac:dyDescent="0.25">
      <c r="A55" s="21" t="s">
        <v>4</v>
      </c>
    </row>
    <row r="56" spans="1:12" ht="38.25" x14ac:dyDescent="0.25">
      <c r="A56" s="22" t="s">
        <v>92</v>
      </c>
    </row>
    <row r="59" spans="1:12" s="70" customFormat="1" x14ac:dyDescent="0.25">
      <c r="A59" s="67" t="s">
        <v>125</v>
      </c>
      <c r="B59" s="67"/>
      <c r="C59" s="67"/>
      <c r="D59" s="68"/>
      <c r="E59" s="69"/>
      <c r="F59" s="74" t="s">
        <v>126</v>
      </c>
      <c r="G59" s="74"/>
      <c r="I59" s="67"/>
      <c r="J59" s="67"/>
      <c r="K59" s="67"/>
      <c r="L59" s="67"/>
    </row>
    <row r="60" spans="1:12" s="70" customFormat="1" x14ac:dyDescent="0.25">
      <c r="A60" s="67" t="s">
        <v>127</v>
      </c>
      <c r="B60" s="67"/>
      <c r="C60" s="67"/>
      <c r="D60" s="71" t="s">
        <v>101</v>
      </c>
      <c r="E60" s="69"/>
      <c r="F60" s="75" t="s">
        <v>102</v>
      </c>
      <c r="G60" s="75"/>
    </row>
    <row r="61" spans="1:12" x14ac:dyDescent="0.25">
      <c r="A61" s="2"/>
      <c r="B61" s="34"/>
      <c r="C61" s="34"/>
      <c r="D61" s="34"/>
      <c r="E61" s="34"/>
      <c r="F61" s="34"/>
      <c r="G61" s="30"/>
    </row>
    <row r="62" spans="1:12" x14ac:dyDescent="0.25">
      <c r="A62" s="2"/>
      <c r="B62" s="34"/>
      <c r="C62" s="34"/>
      <c r="D62" s="34"/>
      <c r="E62" s="34"/>
      <c r="F62" s="34"/>
      <c r="G62" s="30"/>
    </row>
    <row r="63" spans="1:12" x14ac:dyDescent="0.25">
      <c r="A63" s="2"/>
      <c r="B63" s="34"/>
      <c r="C63" s="34"/>
      <c r="D63" s="34"/>
      <c r="E63" s="34"/>
      <c r="F63" s="34"/>
      <c r="G63" s="1"/>
      <c r="H63" s="34"/>
      <c r="I63" s="1"/>
      <c r="J63" s="1"/>
      <c r="K63" s="1"/>
    </row>
    <row r="64" spans="1:12" x14ac:dyDescent="0.25">
      <c r="A64" s="72" t="s">
        <v>121</v>
      </c>
      <c r="B64" s="72"/>
      <c r="C64" s="72"/>
      <c r="D64" s="72"/>
      <c r="E64" s="72"/>
      <c r="F64" s="72"/>
      <c r="G64" s="34"/>
      <c r="H64" s="34"/>
      <c r="I64" s="34"/>
      <c r="J64" s="34"/>
      <c r="K64" s="34"/>
    </row>
    <row r="65" spans="1:11" x14ac:dyDescent="0.25">
      <c r="A65" s="2"/>
      <c r="B65" s="2"/>
      <c r="C65" s="2"/>
      <c r="D65" s="2"/>
      <c r="E65" s="2"/>
      <c r="F65" s="2"/>
      <c r="G65" s="34"/>
      <c r="H65" s="34"/>
      <c r="I65" s="34"/>
      <c r="J65" s="34"/>
      <c r="K65" s="34"/>
    </row>
    <row r="66" spans="1:11" x14ac:dyDescent="0.25">
      <c r="A66" s="72" t="s">
        <v>120</v>
      </c>
      <c r="B66" s="72"/>
      <c r="C66" s="72"/>
      <c r="D66" s="72"/>
      <c r="E66" s="72"/>
      <c r="F66" s="2"/>
      <c r="G66" s="34"/>
      <c r="H66" s="34"/>
      <c r="I66" s="34"/>
      <c r="J66" s="34"/>
      <c r="K66" s="34"/>
    </row>
  </sheetData>
  <mergeCells count="8">
    <mergeCell ref="A64:F64"/>
    <mergeCell ref="A66:E66"/>
    <mergeCell ref="A2:G2"/>
    <mergeCell ref="A3:G3"/>
    <mergeCell ref="A4:G4"/>
    <mergeCell ref="F59:G59"/>
    <mergeCell ref="F60:G60"/>
    <mergeCell ref="G11:G12"/>
  </mergeCells>
  <pageMargins left="0.98425196850393704" right="0.39370078740157483" top="0.39370078740157483" bottom="0.39370078740157483" header="0.19685039370078741" footer="0.19685039370078741"/>
  <pageSetup paperSize="9" scale="8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 ГО</vt:lpstr>
      <vt:lpstr>'Расходы ГО'!Заголовки_для_печати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Зарипова Эльза Ильдаровна</dc:creator>
  <cp:lastModifiedBy>Людмила Александровна Зверева</cp:lastModifiedBy>
  <cp:lastPrinted>2023-03-31T07:32:43Z</cp:lastPrinted>
  <dcterms:created xsi:type="dcterms:W3CDTF">2019-03-05T10:38:09Z</dcterms:created>
  <dcterms:modified xsi:type="dcterms:W3CDTF">2023-03-31T07:32:44Z</dcterms:modified>
</cp:coreProperties>
</file>