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a20\Desktop\Вероника\2023\Исполнение бюджета\Исполнение на 01.10.2023\"/>
    </mc:Choice>
  </mc:AlternateContent>
  <bookViews>
    <workbookView xWindow="0" yWindow="0" windowWidth="20685" windowHeight="5295"/>
  </bookViews>
  <sheets>
    <sheet name="Салават доходы" sheetId="6" r:id="rId1"/>
  </sheets>
  <definedNames>
    <definedName name="_xlnm.Print_Titles" localSheetId="0">'Салават доходы'!$5:$7</definedName>
  </definedNames>
  <calcPr calcId="152511"/>
</workbook>
</file>

<file path=xl/calcChain.xml><?xml version="1.0" encoding="utf-8"?>
<calcChain xmlns="http://schemas.openxmlformats.org/spreadsheetml/2006/main">
  <c r="G27" i="6" l="1"/>
  <c r="E9" i="6" l="1"/>
  <c r="E8" i="6" s="1"/>
  <c r="D41" i="6"/>
  <c r="H38" i="6"/>
  <c r="D38" i="6"/>
  <c r="C28" i="6"/>
  <c r="D30" i="6"/>
  <c r="E35" i="6" l="1"/>
  <c r="F35" i="6"/>
  <c r="F28" i="6"/>
  <c r="E28" i="6"/>
  <c r="F24" i="6"/>
  <c r="E24" i="6"/>
  <c r="E12" i="6"/>
  <c r="E10" i="6"/>
  <c r="C43" i="6"/>
  <c r="C42" i="6" s="1"/>
  <c r="C35" i="6"/>
  <c r="C24" i="6"/>
  <c r="C19" i="6"/>
  <c r="C14" i="6"/>
  <c r="C12" i="6"/>
  <c r="C10" i="6"/>
  <c r="B43" i="6"/>
  <c r="B42" i="6" s="1"/>
  <c r="B35" i="6"/>
  <c r="B28" i="6"/>
  <c r="B24" i="6"/>
  <c r="B19" i="6"/>
  <c r="B14" i="6"/>
  <c r="B9" i="6" s="1"/>
  <c r="B13" i="6"/>
  <c r="B11" i="6"/>
  <c r="B8" i="6" l="1"/>
  <c r="C9" i="6"/>
  <c r="C8" i="6" s="1"/>
  <c r="F12" i="6"/>
  <c r="D9" i="6" l="1"/>
  <c r="F10" i="6"/>
  <c r="H20" i="6" l="1"/>
  <c r="G20" i="6"/>
  <c r="D34" i="6"/>
  <c r="D35" i="6"/>
  <c r="G38" i="6"/>
  <c r="H37" i="6"/>
  <c r="G37" i="6"/>
  <c r="D37" i="6"/>
  <c r="H36" i="6"/>
  <c r="G36" i="6"/>
  <c r="D36" i="6"/>
  <c r="H29" i="6"/>
  <c r="H30" i="6"/>
  <c r="H31" i="6"/>
  <c r="H32" i="6"/>
  <c r="G29" i="6"/>
  <c r="G30" i="6"/>
  <c r="G31" i="6"/>
  <c r="G32" i="6"/>
  <c r="D32" i="6"/>
  <c r="D31" i="6"/>
  <c r="D29" i="6"/>
  <c r="H16" i="6"/>
  <c r="H17" i="6"/>
  <c r="G18" i="6"/>
  <c r="H41" i="6"/>
  <c r="G26" i="6"/>
  <c r="F43" i="6"/>
  <c r="F42" i="6" s="1"/>
  <c r="E43" i="6"/>
  <c r="E42" i="6" s="1"/>
  <c r="F19" i="6"/>
  <c r="E19" i="6"/>
  <c r="F14" i="6"/>
  <c r="E14" i="6"/>
  <c r="D20" i="6"/>
  <c r="D18" i="6"/>
  <c r="F9" i="6" l="1"/>
  <c r="F8" i="6" s="1"/>
  <c r="H8" i="6" s="1"/>
  <c r="H35" i="6"/>
  <c r="G35" i="6"/>
  <c r="G41" i="6"/>
  <c r="H9" i="6" l="1"/>
  <c r="H10" i="6"/>
  <c r="H11" i="6"/>
  <c r="H12" i="6"/>
  <c r="H13" i="6"/>
  <c r="H14" i="6"/>
  <c r="H15" i="6"/>
  <c r="H18" i="6"/>
  <c r="H19" i="6"/>
  <c r="H21" i="6"/>
  <c r="H22" i="6"/>
  <c r="H23" i="6"/>
  <c r="H24" i="6"/>
  <c r="H25" i="6"/>
  <c r="H26" i="6"/>
  <c r="H28" i="6"/>
  <c r="H33" i="6"/>
  <c r="H34" i="6"/>
  <c r="H40" i="6"/>
  <c r="H42" i="6"/>
  <c r="H43" i="6"/>
  <c r="H44" i="6"/>
  <c r="H45" i="6"/>
  <c r="H46" i="6"/>
  <c r="H47" i="6"/>
  <c r="H50" i="6"/>
  <c r="G12" i="6"/>
  <c r="G13" i="6"/>
  <c r="G14" i="6"/>
  <c r="G15" i="6"/>
  <c r="G19" i="6"/>
  <c r="G21" i="6"/>
  <c r="G22" i="6"/>
  <c r="G23" i="6"/>
  <c r="G24" i="6"/>
  <c r="G25" i="6"/>
  <c r="G28" i="6"/>
  <c r="G33" i="6"/>
  <c r="G34" i="6"/>
  <c r="G40" i="6"/>
  <c r="G42" i="6"/>
  <c r="G43" i="6"/>
  <c r="G44" i="6"/>
  <c r="G45" i="6"/>
  <c r="G46" i="6"/>
  <c r="G47" i="6"/>
  <c r="D8" i="6" l="1"/>
  <c r="D10" i="6"/>
  <c r="D11" i="6"/>
  <c r="D12" i="6"/>
  <c r="D13" i="6"/>
  <c r="D14" i="6"/>
  <c r="D15" i="6"/>
  <c r="D19" i="6"/>
  <c r="D21" i="6"/>
  <c r="D22" i="6"/>
  <c r="D23" i="6"/>
  <c r="D24" i="6"/>
  <c r="D25" i="6"/>
  <c r="D26" i="6"/>
  <c r="D28" i="6"/>
  <c r="D33" i="6"/>
  <c r="D40" i="6"/>
  <c r="D42" i="6"/>
  <c r="D43" i="6"/>
  <c r="D44" i="6"/>
  <c r="D45" i="6"/>
  <c r="D46" i="6"/>
  <c r="D47" i="6"/>
  <c r="G10" i="6" l="1"/>
  <c r="G11" i="6"/>
  <c r="G9" i="6"/>
  <c r="G8" i="6" l="1"/>
</calcChain>
</file>

<file path=xl/sharedStrings.xml><?xml version="1.0" encoding="utf-8"?>
<sst xmlns="http://schemas.openxmlformats.org/spreadsheetml/2006/main" count="73" uniqueCount="54">
  <si>
    <t>Наименование показателя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</si>
  <si>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</si>
  <si>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</si>
  <si>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</si>
  <si>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</si>
  <si>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</si>
  <si>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</si>
  <si>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</si>
  <si>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НАЛОГИ НА ИМУЩЕСТВО</t>
  </si>
  <si>
    <t>Налог на имущество организаций</t>
  </si>
  <si>
    <t>НАЛОГИ, СБОРЫ И РЕГУЛЯРНЫЕ ПЛАТЕЖИ ЗА ПОЛЬЗОВАНИЕ ПРИРОДНЫМИ РЕСУРСАМИ</t>
  </si>
  <si>
    <t>Налог на добычу полезных ископаемых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</si>
  <si>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</si>
  <si>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</si>
  <si>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</si>
  <si>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</si>
  <si>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</si>
  <si>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</si>
  <si>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</si>
  <si>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</si>
  <si>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</si>
  <si>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</si>
  <si>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</si>
  <si>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</si>
  <si>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</si>
  <si>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ПРОЧИЕ БЕЗВОЗМЕЗДНЫЕ ПОСТУПЛЕНИЯ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</si>
  <si>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</si>
  <si>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</si>
  <si>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 xml:space="preserve">Единица измерения:  руб. </t>
  </si>
  <si>
    <t>План</t>
  </si>
  <si>
    <t>Отчет</t>
  </si>
  <si>
    <t>% исполнения</t>
  </si>
  <si>
    <t xml:space="preserve">
НАЛОГОВЫЕ И НЕНАЛОГОВЫЕ ДОХОДЫ</t>
  </si>
  <si>
    <t>Доходы бюджета, всего</t>
  </si>
  <si>
    <t>Х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</si>
  <si>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</si>
  <si>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</si>
  <si>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</si>
  <si>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 с организаций</t>
  </si>
  <si>
    <t>Земельный налог с физических лиц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</si>
  <si>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</si>
  <si>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</si>
  <si>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Платежи от государственных и муниципальных унитарных предприятий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</si>
  <si>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</si>
  <si>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</si>
  <si>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</si>
  <si>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</si>
  <si>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ПРОЧИЕ НАЛОГИ И СБОРЫ (ПО ОТМЕНЕННЫМ МЕСТНЫМ НАЛОГАМ И СБОРАМ)</t>
  </si>
  <si>
    <t>2023 год 
к 2022 году, %</t>
  </si>
  <si>
    <t>Доходы от приватизации имущества, находящегося в государственной и муниципальной собственности</t>
  </si>
  <si>
    <t>Сведения об исполнении бюджета городского округа город Салават Республики Башкортостан за январь-сентябрь 2023 года</t>
  </si>
  <si>
    <t>по доходам в разрезе видов доходов в сравнении с запланированными годовыми значениями и cо значениями за январь-сентябрь 2022 года</t>
  </si>
  <si>
    <t>на 1 октября 2022 года</t>
  </si>
  <si>
    <t>на 1 октября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</si>
</sst>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rgb="FF000000"/>
      <name val="Calibri"/>
      <family val="2"/>
      <scheme val="minor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2" fillId="0" borderId="0"/>
    <xf numFmtId="4" fontId="1" fillId="0" borderId="1">
      <alignment horizontal="right" shrinkToFit="1"/>
    </xf>
    <xf numFmtId="4" fontId="1" fillId="0" borderId="2">
      <alignment horizontal="right" shrinkToFit="1"/>
    </xf>
    <xf numFmtId="4" fontId="1" fillId="0" borderId="6">
      <alignment horizontal="right" shrinkToFit="1"/>
    </xf>
  </cellStyleXfs>
  <cellXfs count="34">
    <xf numFmtId="0" fontId="0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3" fillId="0" borderId="0" xfId="0" applyFont="1" applyBorder="1" applyAlignment="1">
      <alignment horizontal="left" wrapText="1"/>
    </xf>
    <xf numFmtId="0" fontId="4" fillId="0" borderId="4" xfId="0" applyFont="1" applyFill="1" applyBorder="1" applyAlignment="1">
      <alignment horizontal="center"/>
    </xf>
    <xf numFmtId="0" fontId="5" fillId="0" borderId="4" xfId="1" applyNumberFormat="1" applyFont="1" applyFill="1" applyBorder="1" applyAlignment="1">
      <alignment horizontal="left" wrapText="1" readingOrder="1"/>
    </xf>
    <xf numFmtId="4" fontId="4" fillId="0" borderId="4" xfId="0" applyNumberFormat="1" applyFont="1" applyFill="1" applyBorder="1"/>
    <xf numFmtId="0" fontId="6" fillId="0" borderId="0" xfId="0" applyFont="1" applyFill="1" applyBorder="1"/>
    <xf numFmtId="0" fontId="7" fillId="0" borderId="4" xfId="1" applyNumberFormat="1" applyFont="1" applyFill="1" applyBorder="1" applyAlignment="1">
      <alignment horizontal="left" wrapText="1" readingOrder="1"/>
    </xf>
    <xf numFmtId="4" fontId="3" fillId="0" borderId="4" xfId="0" applyNumberFormat="1" applyFont="1" applyFill="1" applyBorder="1"/>
    <xf numFmtId="0" fontId="8" fillId="0" borderId="0" xfId="0" applyFont="1" applyFill="1" applyBorder="1"/>
    <xf numFmtId="4" fontId="3" fillId="0" borderId="0" xfId="0" applyNumberFormat="1" applyFont="1" applyFill="1" applyBorder="1"/>
    <xf numFmtId="0" fontId="3" fillId="0" borderId="0" xfId="0" applyFont="1" applyFill="1" applyBorder="1" applyAlignment="1">
      <alignment wrapText="1" readingOrder="1"/>
    </xf>
    <xf numFmtId="0" fontId="5" fillId="0" borderId="5" xfId="1" applyNumberFormat="1" applyFont="1" applyFill="1" applyBorder="1" applyAlignment="1">
      <alignment horizontal="center" vertical="center" wrapText="1"/>
    </xf>
    <xf numFmtId="0" fontId="10" fillId="0" borderId="0" xfId="0" applyFont="1"/>
    <xf numFmtId="49" fontId="4" fillId="0" borderId="4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64" fontId="4" fillId="0" borderId="4" xfId="0" applyNumberFormat="1" applyFont="1" applyFill="1" applyBorder="1"/>
    <xf numFmtId="164" fontId="3" fillId="0" borderId="4" xfId="0" applyNumberFormat="1" applyFont="1" applyFill="1" applyBorder="1"/>
    <xf numFmtId="164" fontId="3" fillId="0" borderId="4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wrapText="1"/>
    </xf>
    <xf numFmtId="0" fontId="9" fillId="0" borderId="4" xfId="0" applyFont="1" applyBorder="1" applyAlignment="1">
      <alignment horizontal="center" vertical="center" wrapText="1"/>
    </xf>
    <xf numFmtId="4" fontId="11" fillId="0" borderId="0" xfId="0" applyNumberFormat="1" applyFont="1"/>
    <xf numFmtId="0" fontId="11" fillId="0" borderId="0" xfId="0" applyFont="1"/>
    <xf numFmtId="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4" fillId="0" borderId="4" xfId="0" applyNumberFormat="1" applyFont="1" applyFill="1" applyBorder="1" applyAlignment="1">
      <alignment horizontal="right"/>
    </xf>
    <xf numFmtId="4" fontId="4" fillId="2" borderId="4" xfId="0" applyNumberFormat="1" applyFont="1" applyFill="1" applyBorder="1"/>
    <xf numFmtId="0" fontId="4" fillId="0" borderId="0" xfId="0" applyFont="1" applyFill="1" applyBorder="1" applyAlignment="1">
      <alignment horizontal="center" wrapText="1"/>
    </xf>
    <xf numFmtId="0" fontId="9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3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5">
    <cellStyle name="Normal" xfId="1"/>
    <cellStyle name="xl45" xfId="2"/>
    <cellStyle name="xl92" xfId="3"/>
    <cellStyle name="xl93" xfId="4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EBC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4"/>
  <sheetViews>
    <sheetView showGridLines="0" tabSelected="1" zoomScale="89" zoomScaleNormal="89" workbookViewId="0">
      <selection activeCell="L9" sqref="L9"/>
    </sheetView>
  </sheetViews>
  <sheetFormatPr defaultRowHeight="15.75" x14ac:dyDescent="0.25"/>
  <cols>
    <col min="1" max="1" width="46.42578125" style="12" customWidth="1"/>
    <col min="2" max="2" width="20.42578125" style="2" bestFit="1" customWidth="1"/>
    <col min="3" max="3" width="19.28515625" style="2" bestFit="1" customWidth="1"/>
    <col min="4" max="4" width="13.5703125" style="2" customWidth="1"/>
    <col min="5" max="5" width="20.42578125" style="2" bestFit="1" customWidth="1"/>
    <col min="6" max="6" width="19.28515625" style="2" bestFit="1" customWidth="1"/>
    <col min="7" max="7" width="13.5703125" style="2" customWidth="1"/>
    <col min="8" max="8" width="13.140625" style="2" customWidth="1"/>
    <col min="9" max="16384" width="9.140625" style="10"/>
  </cols>
  <sheetData>
    <row r="1" spans="1:12" s="2" customFormat="1" ht="15" customHeight="1" x14ac:dyDescent="0.25">
      <c r="A1" s="28" t="s">
        <v>50</v>
      </c>
      <c r="B1" s="28"/>
      <c r="C1" s="28"/>
      <c r="D1" s="28"/>
      <c r="E1" s="28"/>
      <c r="F1" s="28"/>
      <c r="G1" s="28"/>
      <c r="H1" s="28"/>
    </row>
    <row r="2" spans="1:12" s="2" customFormat="1" ht="15.75" customHeight="1" x14ac:dyDescent="0.25">
      <c r="A2" s="28" t="s">
        <v>51</v>
      </c>
      <c r="B2" s="28"/>
      <c r="C2" s="28"/>
      <c r="D2" s="28"/>
      <c r="E2" s="28"/>
      <c r="F2" s="28"/>
      <c r="G2" s="28"/>
      <c r="H2" s="28"/>
    </row>
    <row r="3" spans="1:12" s="2" customFormat="1" ht="18.75" customHeight="1" x14ac:dyDescent="0.25">
      <c r="A3" s="20"/>
      <c r="B3" s="20"/>
      <c r="C3" s="20"/>
      <c r="D3" s="20"/>
      <c r="E3" s="20"/>
      <c r="F3" s="20"/>
      <c r="G3" s="20"/>
      <c r="H3" s="20"/>
    </row>
    <row r="4" spans="1:12" s="2" customFormat="1" ht="16.149999999999999" customHeight="1" x14ac:dyDescent="0.25">
      <c r="A4" s="3" t="s">
        <v>28</v>
      </c>
    </row>
    <row r="5" spans="1:12" s="14" customFormat="1" ht="15" customHeight="1" x14ac:dyDescent="0.25">
      <c r="A5" s="30" t="s">
        <v>0</v>
      </c>
      <c r="B5" s="29" t="s">
        <v>52</v>
      </c>
      <c r="C5" s="29"/>
      <c r="D5" s="29"/>
      <c r="E5" s="29" t="s">
        <v>53</v>
      </c>
      <c r="F5" s="29"/>
      <c r="G5" s="29"/>
      <c r="H5" s="32" t="s">
        <v>48</v>
      </c>
      <c r="I5" s="22"/>
      <c r="J5" s="23"/>
      <c r="K5" s="23"/>
      <c r="L5" s="23"/>
    </row>
    <row r="6" spans="1:12" s="16" customFormat="1" ht="43.5" customHeight="1" x14ac:dyDescent="0.25">
      <c r="A6" s="31"/>
      <c r="B6" s="15" t="s">
        <v>29</v>
      </c>
      <c r="C6" s="15" t="s">
        <v>30</v>
      </c>
      <c r="D6" s="21" t="s">
        <v>31</v>
      </c>
      <c r="E6" s="15" t="s">
        <v>29</v>
      </c>
      <c r="F6" s="15" t="s">
        <v>30</v>
      </c>
      <c r="G6" s="21" t="s">
        <v>31</v>
      </c>
      <c r="H6" s="33"/>
      <c r="I6" s="24"/>
      <c r="J6" s="25"/>
      <c r="K6" s="25"/>
      <c r="L6" s="25"/>
    </row>
    <row r="7" spans="1:12" s="2" customFormat="1" ht="15" customHeight="1" x14ac:dyDescent="0.25">
      <c r="A7" s="13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12" s="7" customFormat="1" x14ac:dyDescent="0.25">
      <c r="A8" s="5" t="s">
        <v>33</v>
      </c>
      <c r="B8" s="6">
        <f>B9+B42</f>
        <v>3533050126.04</v>
      </c>
      <c r="C8" s="6">
        <f>C9+C42</f>
        <v>2409157116.4499998</v>
      </c>
      <c r="D8" s="17">
        <f t="shared" ref="D8:D18" si="0">C8/B8*100</f>
        <v>68.189157541059018</v>
      </c>
      <c r="E8" s="6">
        <f>E9+E42</f>
        <v>3858602455.8100004</v>
      </c>
      <c r="F8" s="6">
        <f>F9+F42</f>
        <v>2807895361.4100003</v>
      </c>
      <c r="G8" s="17">
        <f>F8/E8*100</f>
        <v>72.769750021334218</v>
      </c>
      <c r="H8" s="17">
        <f>F8/C8*100</f>
        <v>116.55094398938826</v>
      </c>
    </row>
    <row r="9" spans="1:12" s="7" customFormat="1" ht="47.25" x14ac:dyDescent="0.25">
      <c r="A9" s="5" t="s">
        <v>32</v>
      </c>
      <c r="B9" s="6">
        <f>B10+B12+B14+B19+B24+B26+B28+B33+B34+B35+B40+B41</f>
        <v>1497090600.0000002</v>
      </c>
      <c r="C9" s="6">
        <f>C10+C12+C14+C19+C24+C26+C28+C33+C34+C35+C40+C41+C27</f>
        <v>997332086.72999978</v>
      </c>
      <c r="D9" s="17">
        <f>C9/B9*100</f>
        <v>66.618018089887116</v>
      </c>
      <c r="E9" s="6">
        <f>E10+E12+E14+E19+E24+E26+E28+E33+E34+E35+E40+E41+E27</f>
        <v>1515531900.0000002</v>
      </c>
      <c r="F9" s="6">
        <f>F10+F12+F14+F19+F24+F26+F28+F33+F34+F35+F40+F41+F27</f>
        <v>970330902.46000004</v>
      </c>
      <c r="G9" s="17">
        <f t="shared" ref="G9:G47" si="1">F9/E9*100</f>
        <v>64.025765637793569</v>
      </c>
      <c r="H9" s="17">
        <f t="shared" ref="H9:H25" si="2">F9/C9*100</f>
        <v>97.292658621008599</v>
      </c>
    </row>
    <row r="10" spans="1:12" s="7" customFormat="1" x14ac:dyDescent="0.25">
      <c r="A10" s="5" t="s">
        <v>1</v>
      </c>
      <c r="B10" s="6">
        <v>715186700</v>
      </c>
      <c r="C10" s="6">
        <f>C11</f>
        <v>491270188.27999997</v>
      </c>
      <c r="D10" s="17">
        <f t="shared" si="0"/>
        <v>68.69118067771673</v>
      </c>
      <c r="E10" s="6">
        <f>E11</f>
        <v>741177193</v>
      </c>
      <c r="F10" s="6">
        <f>F11</f>
        <v>538401644.13999999</v>
      </c>
      <c r="G10" s="17">
        <f t="shared" si="1"/>
        <v>72.641420867357965</v>
      </c>
      <c r="H10" s="17">
        <f t="shared" si="2"/>
        <v>109.59379522397101</v>
      </c>
    </row>
    <row r="11" spans="1:12" x14ac:dyDescent="0.25">
      <c r="A11" s="8" t="s">
        <v>2</v>
      </c>
      <c r="B11" s="9">
        <f>B10</f>
        <v>715186700</v>
      </c>
      <c r="C11" s="9">
        <v>491270188.27999997</v>
      </c>
      <c r="D11" s="18">
        <f t="shared" si="0"/>
        <v>68.69118067771673</v>
      </c>
      <c r="E11" s="9">
        <v>741177193</v>
      </c>
      <c r="F11" s="9">
        <v>538401644.13999999</v>
      </c>
      <c r="G11" s="18">
        <f t="shared" si="1"/>
        <v>72.641420867357965</v>
      </c>
      <c r="H11" s="18">
        <f t="shared" si="2"/>
        <v>109.59379522397101</v>
      </c>
    </row>
    <row r="12" spans="1:12" s="7" customFormat="1" ht="63" x14ac:dyDescent="0.25">
      <c r="A12" s="5" t="s">
        <v>3</v>
      </c>
      <c r="B12" s="6">
        <v>5480000</v>
      </c>
      <c r="C12" s="6">
        <f>C13</f>
        <v>4594585.01</v>
      </c>
      <c r="D12" s="17">
        <f t="shared" si="0"/>
        <v>83.842792153284663</v>
      </c>
      <c r="E12" s="6">
        <f>E13</f>
        <v>5777300</v>
      </c>
      <c r="F12" s="6">
        <f>F13</f>
        <v>4783863.3099999996</v>
      </c>
      <c r="G12" s="17">
        <f t="shared" si="1"/>
        <v>82.804481505201394</v>
      </c>
      <c r="H12" s="17">
        <f t="shared" si="2"/>
        <v>104.11959512312951</v>
      </c>
    </row>
    <row r="13" spans="1:12" ht="47.25" x14ac:dyDescent="0.25">
      <c r="A13" s="8" t="s">
        <v>4</v>
      </c>
      <c r="B13" s="9">
        <f>B12</f>
        <v>5480000</v>
      </c>
      <c r="C13" s="9">
        <v>4594585.01</v>
      </c>
      <c r="D13" s="18">
        <f t="shared" si="0"/>
        <v>83.842792153284663</v>
      </c>
      <c r="E13" s="9">
        <v>5777300</v>
      </c>
      <c r="F13" s="9">
        <v>4783863.3099999996</v>
      </c>
      <c r="G13" s="18">
        <f t="shared" si="1"/>
        <v>82.804481505201394</v>
      </c>
      <c r="H13" s="18">
        <f t="shared" si="2"/>
        <v>104.11959512312951</v>
      </c>
    </row>
    <row r="14" spans="1:12" s="7" customFormat="1" x14ac:dyDescent="0.25">
      <c r="A14" s="5" t="s">
        <v>5</v>
      </c>
      <c r="B14" s="6">
        <f>B15+B16+B17+B18</f>
        <v>166229000</v>
      </c>
      <c r="C14" s="6">
        <f>C15+C16+C17+C18</f>
        <v>127450954.02</v>
      </c>
      <c r="D14" s="17">
        <f t="shared" si="0"/>
        <v>76.671912855157643</v>
      </c>
      <c r="E14" s="6">
        <f>E15+E16+E17+E18</f>
        <v>182353000</v>
      </c>
      <c r="F14" s="6">
        <f>F15+F16+F17+F18</f>
        <v>130304771.58</v>
      </c>
      <c r="G14" s="17">
        <f t="shared" si="1"/>
        <v>71.457432331796028</v>
      </c>
      <c r="H14" s="17">
        <f t="shared" si="2"/>
        <v>102.23914962578637</v>
      </c>
    </row>
    <row r="15" spans="1:12" ht="31.5" x14ac:dyDescent="0.25">
      <c r="A15" s="8" t="s">
        <v>6</v>
      </c>
      <c r="B15" s="9">
        <v>149904000</v>
      </c>
      <c r="C15" s="9">
        <v>117544867.45</v>
      </c>
      <c r="D15" s="18">
        <f t="shared" si="0"/>
        <v>78.413429561586085</v>
      </c>
      <c r="E15" s="9">
        <v>165942000</v>
      </c>
      <c r="F15" s="9">
        <v>123176987.56999999</v>
      </c>
      <c r="G15" s="18">
        <f t="shared" si="1"/>
        <v>74.22893997300261</v>
      </c>
      <c r="H15" s="18">
        <f t="shared" si="2"/>
        <v>104.79146409552567</v>
      </c>
    </row>
    <row r="16" spans="1:12" ht="31.5" x14ac:dyDescent="0.25">
      <c r="A16" s="8" t="s">
        <v>35</v>
      </c>
      <c r="B16" s="9">
        <v>0</v>
      </c>
      <c r="C16" s="9">
        <v>-546726.73</v>
      </c>
      <c r="D16" s="19" t="s">
        <v>34</v>
      </c>
      <c r="E16" s="9">
        <v>0</v>
      </c>
      <c r="F16" s="9">
        <v>-405969.25</v>
      </c>
      <c r="G16" s="19" t="s">
        <v>34</v>
      </c>
      <c r="H16" s="18">
        <f t="shared" si="2"/>
        <v>74.254509195114721</v>
      </c>
    </row>
    <row r="17" spans="1:8" x14ac:dyDescent="0.25">
      <c r="A17" s="8" t="s">
        <v>7</v>
      </c>
      <c r="B17" s="9">
        <v>0</v>
      </c>
      <c r="C17" s="9">
        <v>57256</v>
      </c>
      <c r="D17" s="19" t="s">
        <v>34</v>
      </c>
      <c r="E17" s="9">
        <v>0</v>
      </c>
      <c r="F17" s="9">
        <v>145167</v>
      </c>
      <c r="G17" s="19" t="s">
        <v>34</v>
      </c>
      <c r="H17" s="18">
        <f t="shared" si="2"/>
        <v>253.54024032415819</v>
      </c>
    </row>
    <row r="18" spans="1:8" ht="31.5" x14ac:dyDescent="0.25">
      <c r="A18" s="8" t="s">
        <v>36</v>
      </c>
      <c r="B18" s="9">
        <v>16325000</v>
      </c>
      <c r="C18" s="9">
        <v>10395557.300000001</v>
      </c>
      <c r="D18" s="18">
        <f t="shared" si="0"/>
        <v>63.678758346094952</v>
      </c>
      <c r="E18" s="9">
        <v>16411000</v>
      </c>
      <c r="F18" s="9">
        <v>7388586.2599999998</v>
      </c>
      <c r="G18" s="18">
        <f t="shared" si="1"/>
        <v>45.022157455365303</v>
      </c>
      <c r="H18" s="18">
        <f t="shared" si="2"/>
        <v>71.074460433208316</v>
      </c>
    </row>
    <row r="19" spans="1:8" s="7" customFormat="1" x14ac:dyDescent="0.25">
      <c r="A19" s="5" t="s">
        <v>8</v>
      </c>
      <c r="B19" s="6">
        <f>B20+B21+B22+B23</f>
        <v>266486000</v>
      </c>
      <c r="C19" s="6">
        <f>C20+C21+C22+C23</f>
        <v>174241161.30000001</v>
      </c>
      <c r="D19" s="17">
        <f t="shared" ref="D19:D47" si="3">C19/B19*100</f>
        <v>65.384733644544184</v>
      </c>
      <c r="E19" s="6">
        <f>E20+E21+E22+E23</f>
        <v>237449000</v>
      </c>
      <c r="F19" s="6">
        <f>F20+F21+F22+F23</f>
        <v>105455473.64</v>
      </c>
      <c r="G19" s="17">
        <f t="shared" si="1"/>
        <v>44.41184154913266</v>
      </c>
      <c r="H19" s="17">
        <f t="shared" si="2"/>
        <v>60.522710508357932</v>
      </c>
    </row>
    <row r="20" spans="1:8" s="7" customFormat="1" x14ac:dyDescent="0.25">
      <c r="A20" s="8" t="s">
        <v>37</v>
      </c>
      <c r="B20" s="9">
        <v>44934000</v>
      </c>
      <c r="C20" s="9">
        <v>9093787.0800000001</v>
      </c>
      <c r="D20" s="17">
        <f t="shared" si="3"/>
        <v>20.238098277473629</v>
      </c>
      <c r="E20" s="9">
        <v>47500000</v>
      </c>
      <c r="F20" s="9">
        <v>3780121.64</v>
      </c>
      <c r="G20" s="18">
        <f t="shared" si="1"/>
        <v>7.9581508210526311</v>
      </c>
      <c r="H20" s="18">
        <f t="shared" si="2"/>
        <v>41.568178435952561</v>
      </c>
    </row>
    <row r="21" spans="1:8" x14ac:dyDescent="0.25">
      <c r="A21" s="8" t="s">
        <v>9</v>
      </c>
      <c r="B21" s="9">
        <v>66982000</v>
      </c>
      <c r="C21" s="9">
        <v>67185133.920000002</v>
      </c>
      <c r="D21" s="18">
        <f t="shared" si="3"/>
        <v>100.3032664297871</v>
      </c>
      <c r="E21" s="9">
        <v>57300000</v>
      </c>
      <c r="F21" s="9">
        <v>32921447.039999999</v>
      </c>
      <c r="G21" s="18">
        <f t="shared" si="1"/>
        <v>57.454532356020934</v>
      </c>
      <c r="H21" s="18">
        <f t="shared" si="2"/>
        <v>49.001088662263989</v>
      </c>
    </row>
    <row r="22" spans="1:8" x14ac:dyDescent="0.25">
      <c r="A22" s="8" t="s">
        <v>38</v>
      </c>
      <c r="B22" s="9">
        <v>146070000</v>
      </c>
      <c r="C22" s="9">
        <v>96001169.549999997</v>
      </c>
      <c r="D22" s="18">
        <f t="shared" si="3"/>
        <v>65.722714828506881</v>
      </c>
      <c r="E22" s="9">
        <v>124149000</v>
      </c>
      <c r="F22" s="9">
        <v>66460887.159999996</v>
      </c>
      <c r="G22" s="18">
        <f t="shared" si="1"/>
        <v>53.533163505143008</v>
      </c>
      <c r="H22" s="18">
        <f t="shared" si="2"/>
        <v>69.22924738472625</v>
      </c>
    </row>
    <row r="23" spans="1:8" x14ac:dyDescent="0.25">
      <c r="A23" s="8" t="s">
        <v>39</v>
      </c>
      <c r="B23" s="9">
        <v>8500000</v>
      </c>
      <c r="C23" s="9">
        <v>1961070.75</v>
      </c>
      <c r="D23" s="18">
        <f t="shared" si="3"/>
        <v>23.071420588235295</v>
      </c>
      <c r="E23" s="9">
        <v>8500000</v>
      </c>
      <c r="F23" s="9">
        <v>2293017.7999999998</v>
      </c>
      <c r="G23" s="18">
        <f t="shared" si="1"/>
        <v>26.976679999999998</v>
      </c>
      <c r="H23" s="18">
        <f t="shared" si="2"/>
        <v>116.92682683681861</v>
      </c>
    </row>
    <row r="24" spans="1:8" s="7" customFormat="1" ht="47.25" x14ac:dyDescent="0.25">
      <c r="A24" s="5" t="s">
        <v>10</v>
      </c>
      <c r="B24" s="6">
        <f>B25</f>
        <v>175000</v>
      </c>
      <c r="C24" s="6">
        <f>C25</f>
        <v>89602.48</v>
      </c>
      <c r="D24" s="17">
        <f t="shared" si="3"/>
        <v>51.201417142857139</v>
      </c>
      <c r="E24" s="6">
        <f>E25</f>
        <v>176000</v>
      </c>
      <c r="F24" s="6">
        <f>F25</f>
        <v>132282.51999999999</v>
      </c>
      <c r="G24" s="17">
        <f t="shared" si="1"/>
        <v>75.160522727272721</v>
      </c>
      <c r="H24" s="17">
        <f t="shared" si="2"/>
        <v>147.63265481044721</v>
      </c>
    </row>
    <row r="25" spans="1:8" x14ac:dyDescent="0.25">
      <c r="A25" s="8" t="s">
        <v>11</v>
      </c>
      <c r="B25" s="9">
        <v>175000</v>
      </c>
      <c r="C25" s="9">
        <v>89602.48</v>
      </c>
      <c r="D25" s="18">
        <f t="shared" si="3"/>
        <v>51.201417142857139</v>
      </c>
      <c r="E25" s="9">
        <v>176000</v>
      </c>
      <c r="F25" s="9">
        <v>132282.51999999999</v>
      </c>
      <c r="G25" s="18">
        <f t="shared" si="1"/>
        <v>75.160522727272721</v>
      </c>
      <c r="H25" s="18">
        <f t="shared" si="2"/>
        <v>147.63265481044721</v>
      </c>
    </row>
    <row r="26" spans="1:8" s="7" customFormat="1" x14ac:dyDescent="0.25">
      <c r="A26" s="5" t="s">
        <v>12</v>
      </c>
      <c r="B26" s="6">
        <v>20830000</v>
      </c>
      <c r="C26" s="6">
        <v>13899552.17</v>
      </c>
      <c r="D26" s="17">
        <f t="shared" si="3"/>
        <v>66.728526980316843</v>
      </c>
      <c r="E26" s="6">
        <v>20917719.649999999</v>
      </c>
      <c r="F26" s="6">
        <v>12821161.140000001</v>
      </c>
      <c r="G26" s="17">
        <f t="shared" si="1"/>
        <v>61.293302303150433</v>
      </c>
      <c r="H26" s="17">
        <f t="shared" ref="H26:H47" si="4">F26/C26*100</f>
        <v>92.241541189164806</v>
      </c>
    </row>
    <row r="27" spans="1:8" s="7" customFormat="1" ht="47.25" x14ac:dyDescent="0.25">
      <c r="A27" s="5" t="s">
        <v>47</v>
      </c>
      <c r="B27" s="6">
        <v>0</v>
      </c>
      <c r="C27" s="6">
        <v>-11428.35</v>
      </c>
      <c r="D27" s="26" t="s">
        <v>34</v>
      </c>
      <c r="E27" s="6">
        <v>2280.35</v>
      </c>
      <c r="F27" s="6">
        <v>2280.35</v>
      </c>
      <c r="G27" s="17">
        <f t="shared" si="1"/>
        <v>100</v>
      </c>
      <c r="H27" s="26" t="s">
        <v>34</v>
      </c>
    </row>
    <row r="28" spans="1:8" s="7" customFormat="1" ht="63" x14ac:dyDescent="0.25">
      <c r="A28" s="5" t="s">
        <v>13</v>
      </c>
      <c r="B28" s="6">
        <f>B29+B30+B31+B32</f>
        <v>145694000</v>
      </c>
      <c r="C28" s="6">
        <f>C29+C30+C31+C32</f>
        <v>99592792.140000015</v>
      </c>
      <c r="D28" s="17">
        <f t="shared" si="3"/>
        <v>68.357511043694331</v>
      </c>
      <c r="E28" s="6">
        <f>E29+E30+E31+E32</f>
        <v>160804000</v>
      </c>
      <c r="F28" s="6">
        <f>F29+F30+F31+F32</f>
        <v>103545279.58000001</v>
      </c>
      <c r="G28" s="17">
        <f t="shared" si="1"/>
        <v>64.392228787841105</v>
      </c>
      <c r="H28" s="17">
        <f t="shared" si="4"/>
        <v>103.96864808694576</v>
      </c>
    </row>
    <row r="29" spans="1:8" s="7" customFormat="1" ht="141.75" x14ac:dyDescent="0.25">
      <c r="A29" s="8" t="s">
        <v>40</v>
      </c>
      <c r="B29" s="9">
        <v>141556000</v>
      </c>
      <c r="C29" s="9">
        <v>97586370.980000004</v>
      </c>
      <c r="D29" s="18">
        <f t="shared" si="3"/>
        <v>68.938350179434295</v>
      </c>
      <c r="E29" s="9">
        <v>153050550</v>
      </c>
      <c r="F29" s="9">
        <v>98285363.370000005</v>
      </c>
      <c r="G29" s="18">
        <f t="shared" si="1"/>
        <v>64.217582602610719</v>
      </c>
      <c r="H29" s="18">
        <f t="shared" si="4"/>
        <v>100.71628075004784</v>
      </c>
    </row>
    <row r="30" spans="1:8" s="7" customFormat="1" ht="63" x14ac:dyDescent="0.25">
      <c r="A30" s="8" t="s">
        <v>41</v>
      </c>
      <c r="B30" s="9">
        <v>392000</v>
      </c>
      <c r="C30" s="9">
        <v>272723.51</v>
      </c>
      <c r="D30" s="18">
        <f t="shared" si="3"/>
        <v>69.572323979591843</v>
      </c>
      <c r="E30" s="9">
        <v>394000</v>
      </c>
      <c r="F30" s="9">
        <v>190840.93</v>
      </c>
      <c r="G30" s="18">
        <f t="shared" si="1"/>
        <v>48.436784263959389</v>
      </c>
      <c r="H30" s="18">
        <f t="shared" si="4"/>
        <v>69.975973101842229</v>
      </c>
    </row>
    <row r="31" spans="1:8" s="7" customFormat="1" ht="31.5" x14ac:dyDescent="0.25">
      <c r="A31" s="8" t="s">
        <v>42</v>
      </c>
      <c r="B31" s="9">
        <v>735000</v>
      </c>
      <c r="C31" s="9">
        <v>436967.23</v>
      </c>
      <c r="D31" s="18">
        <f t="shared" si="3"/>
        <v>59.451323809523807</v>
      </c>
      <c r="E31" s="9">
        <v>1025000</v>
      </c>
      <c r="F31" s="9">
        <v>618400.68999999994</v>
      </c>
      <c r="G31" s="18">
        <f t="shared" si="1"/>
        <v>60.331774634146342</v>
      </c>
      <c r="H31" s="18">
        <f t="shared" si="4"/>
        <v>141.52106783842805</v>
      </c>
    </row>
    <row r="32" spans="1:8" s="7" customFormat="1" ht="126" x14ac:dyDescent="0.25">
      <c r="A32" s="8" t="s">
        <v>43</v>
      </c>
      <c r="B32" s="9">
        <v>3011000</v>
      </c>
      <c r="C32" s="9">
        <v>1296730.42</v>
      </c>
      <c r="D32" s="18">
        <f t="shared" si="3"/>
        <v>43.066437064098309</v>
      </c>
      <c r="E32" s="9">
        <v>6334450</v>
      </c>
      <c r="F32" s="9">
        <v>4450674.59</v>
      </c>
      <c r="G32" s="18">
        <f t="shared" si="1"/>
        <v>70.261421117855534</v>
      </c>
      <c r="H32" s="18">
        <f t="shared" si="4"/>
        <v>343.22281033555146</v>
      </c>
    </row>
    <row r="33" spans="1:8" s="7" customFormat="1" ht="31.5" x14ac:dyDescent="0.25">
      <c r="A33" s="5" t="s">
        <v>14</v>
      </c>
      <c r="B33" s="6">
        <v>6850000</v>
      </c>
      <c r="C33" s="6">
        <v>2203689.04</v>
      </c>
      <c r="D33" s="17">
        <f t="shared" si="3"/>
        <v>32.17064291970803</v>
      </c>
      <c r="E33" s="6">
        <v>5441683.1699999999</v>
      </c>
      <c r="F33" s="6">
        <v>2401213.48</v>
      </c>
      <c r="G33" s="17">
        <f t="shared" si="1"/>
        <v>44.126300723237435</v>
      </c>
      <c r="H33" s="17">
        <f t="shared" si="4"/>
        <v>108.96335355917547</v>
      </c>
    </row>
    <row r="34" spans="1:8" s="7" customFormat="1" ht="47.25" x14ac:dyDescent="0.25">
      <c r="A34" s="5" t="s">
        <v>15</v>
      </c>
      <c r="B34" s="6">
        <v>7122397.46</v>
      </c>
      <c r="C34" s="6">
        <v>5359525.1500000004</v>
      </c>
      <c r="D34" s="17">
        <f t="shared" si="3"/>
        <v>75.248891684289703</v>
      </c>
      <c r="E34" s="6">
        <v>8843944.4100000001</v>
      </c>
      <c r="F34" s="6">
        <v>3595177.38</v>
      </c>
      <c r="G34" s="17">
        <f t="shared" si="1"/>
        <v>40.651288761323187</v>
      </c>
      <c r="H34" s="17">
        <f t="shared" si="4"/>
        <v>67.080147576133669</v>
      </c>
    </row>
    <row r="35" spans="1:8" s="7" customFormat="1" ht="47.25" x14ac:dyDescent="0.25">
      <c r="A35" s="5" t="s">
        <v>16</v>
      </c>
      <c r="B35" s="6">
        <f>B36+B37+B38</f>
        <v>142886320.14999998</v>
      </c>
      <c r="C35" s="6">
        <f>C36+C37+C38</f>
        <v>67648375.929999992</v>
      </c>
      <c r="D35" s="17">
        <f>C35/B35*100</f>
        <v>47.344193523203423</v>
      </c>
      <c r="E35" s="6">
        <f>E36+E37+E38+E39</f>
        <v>133665750</v>
      </c>
      <c r="F35" s="6">
        <f>F36+F37+F38+F39</f>
        <v>60572096.579999991</v>
      </c>
      <c r="G35" s="17">
        <f t="shared" si="1"/>
        <v>45.316093748772587</v>
      </c>
      <c r="H35" s="17">
        <f t="shared" si="4"/>
        <v>89.53961680126325</v>
      </c>
    </row>
    <row r="36" spans="1:8" s="7" customFormat="1" ht="126" x14ac:dyDescent="0.25">
      <c r="A36" s="8" t="s">
        <v>44</v>
      </c>
      <c r="B36" s="9">
        <v>98361420.150000006</v>
      </c>
      <c r="C36" s="9">
        <v>35762204.109999999</v>
      </c>
      <c r="D36" s="18">
        <f t="shared" ref="D36:D38" si="5">C36/B36*100</f>
        <v>36.357958288384879</v>
      </c>
      <c r="E36" s="9">
        <v>87368529</v>
      </c>
      <c r="F36" s="9">
        <v>42245878.479999997</v>
      </c>
      <c r="G36" s="18">
        <f t="shared" ref="G36:G38" si="6">F36/E36*100</f>
        <v>48.353656589548386</v>
      </c>
      <c r="H36" s="18">
        <f t="shared" ref="H36:H38" si="7">F36/C36*100</f>
        <v>118.12996299125477</v>
      </c>
    </row>
    <row r="37" spans="1:8" s="7" customFormat="1" ht="47.25" x14ac:dyDescent="0.25">
      <c r="A37" s="8" t="s">
        <v>45</v>
      </c>
      <c r="B37" s="9">
        <v>43317880.799999997</v>
      </c>
      <c r="C37" s="9">
        <v>30589502.539999999</v>
      </c>
      <c r="D37" s="18">
        <f t="shared" si="5"/>
        <v>70.616341277710887</v>
      </c>
      <c r="E37" s="9">
        <v>42988121</v>
      </c>
      <c r="F37" s="9">
        <v>17213700.23</v>
      </c>
      <c r="G37" s="18">
        <f t="shared" si="6"/>
        <v>40.042923090311398</v>
      </c>
      <c r="H37" s="18">
        <f t="shared" si="7"/>
        <v>56.273227089883889</v>
      </c>
    </row>
    <row r="38" spans="1:8" s="7" customFormat="1" ht="110.25" x14ac:dyDescent="0.25">
      <c r="A38" s="8" t="s">
        <v>46</v>
      </c>
      <c r="B38" s="9">
        <v>1207019.2</v>
      </c>
      <c r="C38" s="9">
        <v>1296669.28</v>
      </c>
      <c r="D38" s="18">
        <f t="shared" si="5"/>
        <v>107.42739469264451</v>
      </c>
      <c r="E38" s="9">
        <v>2809100</v>
      </c>
      <c r="F38" s="9">
        <v>725317.87</v>
      </c>
      <c r="G38" s="18">
        <f t="shared" si="6"/>
        <v>25.82029368836994</v>
      </c>
      <c r="H38" s="18">
        <f t="shared" si="7"/>
        <v>55.93699806013759</v>
      </c>
    </row>
    <row r="39" spans="1:8" s="7" customFormat="1" ht="47.25" x14ac:dyDescent="0.25">
      <c r="A39" s="8" t="s">
        <v>49</v>
      </c>
      <c r="B39" s="9">
        <v>0</v>
      </c>
      <c r="C39" s="9">
        <v>0</v>
      </c>
      <c r="D39" s="19" t="s">
        <v>34</v>
      </c>
      <c r="E39" s="9">
        <v>500000</v>
      </c>
      <c r="F39" s="9">
        <v>387200</v>
      </c>
      <c r="G39" s="19" t="s">
        <v>34</v>
      </c>
      <c r="H39" s="19" t="s">
        <v>34</v>
      </c>
    </row>
    <row r="40" spans="1:8" s="7" customFormat="1" ht="31.5" x14ac:dyDescent="0.25">
      <c r="A40" s="5" t="s">
        <v>17</v>
      </c>
      <c r="B40" s="6">
        <v>6047182.3899999997</v>
      </c>
      <c r="C40" s="6">
        <v>4543454.7300000004</v>
      </c>
      <c r="D40" s="17">
        <f t="shared" si="3"/>
        <v>75.133416473651309</v>
      </c>
      <c r="E40" s="6">
        <v>7076029.4199999999</v>
      </c>
      <c r="F40" s="6">
        <v>3436139</v>
      </c>
      <c r="G40" s="17">
        <f t="shared" si="1"/>
        <v>48.560270118266416</v>
      </c>
      <c r="H40" s="17">
        <f t="shared" si="4"/>
        <v>75.628331395303675</v>
      </c>
    </row>
    <row r="41" spans="1:8" s="7" customFormat="1" x14ac:dyDescent="0.25">
      <c r="A41" s="5" t="s">
        <v>18</v>
      </c>
      <c r="B41" s="6">
        <v>14104000</v>
      </c>
      <c r="C41" s="6">
        <v>6449634.8300000001</v>
      </c>
      <c r="D41" s="17">
        <f>C41/B41*100</f>
        <v>45.729118193420312</v>
      </c>
      <c r="E41" s="6">
        <v>11848000</v>
      </c>
      <c r="F41" s="6">
        <v>4879519.76</v>
      </c>
      <c r="G41" s="17">
        <f t="shared" ref="G41" si="8">F41/E41*100</f>
        <v>41.184332883187039</v>
      </c>
      <c r="H41" s="17">
        <f t="shared" si="4"/>
        <v>75.655752435832085</v>
      </c>
    </row>
    <row r="42" spans="1:8" s="7" customFormat="1" x14ac:dyDescent="0.25">
      <c r="A42" s="5" t="s">
        <v>19</v>
      </c>
      <c r="B42" s="27">
        <f>B43+B48+B50+B49</f>
        <v>2035959526.04</v>
      </c>
      <c r="C42" s="27">
        <f>C43+C48+C50+C49</f>
        <v>1411825029.72</v>
      </c>
      <c r="D42" s="17">
        <f t="shared" si="3"/>
        <v>69.344454625089753</v>
      </c>
      <c r="E42" s="27">
        <f>E43+E48+E50+E49</f>
        <v>2343070555.8099999</v>
      </c>
      <c r="F42" s="27">
        <f>F43+F48+F50+F49</f>
        <v>1837564458.9500003</v>
      </c>
      <c r="G42" s="17">
        <f t="shared" si="1"/>
        <v>78.425485497800295</v>
      </c>
      <c r="H42" s="17">
        <f t="shared" si="4"/>
        <v>130.15525438831713</v>
      </c>
    </row>
    <row r="43" spans="1:8" s="7" customFormat="1" ht="47.25" x14ac:dyDescent="0.25">
      <c r="A43" s="5" t="s">
        <v>20</v>
      </c>
      <c r="B43" s="6">
        <f>B44+B45+B46+B47</f>
        <v>2035959526.04</v>
      </c>
      <c r="C43" s="6">
        <f>C44+C45+C46+C47</f>
        <v>1423489542.5899999</v>
      </c>
      <c r="D43" s="17">
        <f t="shared" si="3"/>
        <v>69.917379220142365</v>
      </c>
      <c r="E43" s="6">
        <f>E44+E45+E46+E47</f>
        <v>2343070555.8099999</v>
      </c>
      <c r="F43" s="6">
        <f>F44+F45+F46+F47</f>
        <v>1852267366.5700002</v>
      </c>
      <c r="G43" s="17">
        <f t="shared" si="1"/>
        <v>79.052991467842119</v>
      </c>
      <c r="H43" s="17">
        <f t="shared" si="4"/>
        <v>130.12159985382476</v>
      </c>
    </row>
    <row r="44" spans="1:8" ht="31.5" x14ac:dyDescent="0.25">
      <c r="A44" s="8" t="s">
        <v>21</v>
      </c>
      <c r="B44" s="9">
        <v>179679700</v>
      </c>
      <c r="C44" s="9">
        <v>140731591</v>
      </c>
      <c r="D44" s="18">
        <f t="shared" si="3"/>
        <v>78.323589698780665</v>
      </c>
      <c r="E44" s="9">
        <v>172971700</v>
      </c>
      <c r="F44" s="9">
        <v>130051160</v>
      </c>
      <c r="G44" s="18">
        <f t="shared" si="1"/>
        <v>75.186380199766774</v>
      </c>
      <c r="H44" s="18">
        <f t="shared" si="4"/>
        <v>92.410779325304432</v>
      </c>
    </row>
    <row r="45" spans="1:8" ht="47.25" x14ac:dyDescent="0.25">
      <c r="A45" s="8" t="s">
        <v>22</v>
      </c>
      <c r="B45" s="9">
        <v>414821350.05000001</v>
      </c>
      <c r="C45" s="9">
        <v>226598009.77000001</v>
      </c>
      <c r="D45" s="18">
        <f t="shared" si="3"/>
        <v>54.625445325484648</v>
      </c>
      <c r="E45" s="9">
        <v>618330523.79999995</v>
      </c>
      <c r="F45" s="9">
        <v>537698259.45000005</v>
      </c>
      <c r="G45" s="18">
        <f t="shared" si="1"/>
        <v>86.959682363007445</v>
      </c>
      <c r="H45" s="18">
        <f t="shared" si="4"/>
        <v>237.29169554303277</v>
      </c>
    </row>
    <row r="46" spans="1:8" ht="31.5" x14ac:dyDescent="0.25">
      <c r="A46" s="8" t="s">
        <v>23</v>
      </c>
      <c r="B46" s="9">
        <v>1276964737.99</v>
      </c>
      <c r="C46" s="9">
        <v>941557818</v>
      </c>
      <c r="D46" s="18">
        <f t="shared" si="3"/>
        <v>73.734049969308813</v>
      </c>
      <c r="E46" s="9">
        <v>1375644259.1099999</v>
      </c>
      <c r="F46" s="9">
        <v>1039825766</v>
      </c>
      <c r="G46" s="18">
        <f t="shared" si="1"/>
        <v>75.588275029238716</v>
      </c>
      <c r="H46" s="18">
        <f t="shared" si="4"/>
        <v>110.43674069944369</v>
      </c>
    </row>
    <row r="47" spans="1:8" x14ac:dyDescent="0.25">
      <c r="A47" s="8" t="s">
        <v>24</v>
      </c>
      <c r="B47" s="9">
        <v>164493738</v>
      </c>
      <c r="C47" s="9">
        <v>114602123.81999999</v>
      </c>
      <c r="D47" s="18">
        <f t="shared" si="3"/>
        <v>69.669596674859434</v>
      </c>
      <c r="E47" s="9">
        <v>176124072.90000001</v>
      </c>
      <c r="F47" s="9">
        <v>144692181.12</v>
      </c>
      <c r="G47" s="18">
        <f t="shared" si="1"/>
        <v>82.153551605721461</v>
      </c>
      <c r="H47" s="18">
        <f t="shared" si="4"/>
        <v>126.25610791232893</v>
      </c>
    </row>
    <row r="48" spans="1:8" ht="31.5" x14ac:dyDescent="0.25">
      <c r="A48" s="5" t="s">
        <v>25</v>
      </c>
      <c r="B48" s="6">
        <v>0</v>
      </c>
      <c r="C48" s="6">
        <v>46684.24</v>
      </c>
      <c r="D48" s="26" t="s">
        <v>34</v>
      </c>
      <c r="E48" s="6">
        <v>0</v>
      </c>
      <c r="F48" s="6">
        <v>0</v>
      </c>
      <c r="G48" s="26" t="s">
        <v>34</v>
      </c>
      <c r="H48" s="19" t="s">
        <v>34</v>
      </c>
    </row>
    <row r="49" spans="1:16" ht="110.25" x14ac:dyDescent="0.25">
      <c r="A49" s="5" t="s">
        <v>26</v>
      </c>
      <c r="B49" s="6">
        <v>0</v>
      </c>
      <c r="C49" s="6">
        <v>1025000</v>
      </c>
      <c r="D49" s="26" t="s">
        <v>34</v>
      </c>
      <c r="E49" s="6">
        <v>0</v>
      </c>
      <c r="F49" s="6">
        <v>29967</v>
      </c>
      <c r="G49" s="26" t="s">
        <v>34</v>
      </c>
      <c r="H49" s="26" t="s">
        <v>34</v>
      </c>
    </row>
    <row r="50" spans="1:16" s="7" customFormat="1" ht="78.75" x14ac:dyDescent="0.25">
      <c r="A50" s="5" t="s">
        <v>27</v>
      </c>
      <c r="B50" s="6">
        <v>0</v>
      </c>
      <c r="C50" s="6">
        <v>-12736197.109999999</v>
      </c>
      <c r="D50" s="26" t="s">
        <v>34</v>
      </c>
      <c r="E50" s="6">
        <v>0</v>
      </c>
      <c r="F50" s="6">
        <v>-14732874.619999999</v>
      </c>
      <c r="G50" s="26" t="s">
        <v>34</v>
      </c>
      <c r="H50" s="17">
        <f>F50/C50*100</f>
        <v>115.67718756827563</v>
      </c>
    </row>
    <row r="51" spans="1:16" ht="15.75" customHeight="1" x14ac:dyDescent="0.25">
      <c r="A51" s="1"/>
      <c r="B51" s="10"/>
      <c r="C51" s="11"/>
      <c r="E51" s="10"/>
      <c r="F51" s="11"/>
      <c r="I51" s="2"/>
      <c r="J51" s="2"/>
      <c r="K51" s="2"/>
      <c r="L51" s="2"/>
      <c r="M51" s="2"/>
      <c r="N51" s="2"/>
      <c r="O51" s="2"/>
      <c r="P51" s="2"/>
    </row>
    <row r="52" spans="1:16" x14ac:dyDescent="0.25">
      <c r="A52" s="1"/>
      <c r="C52" s="11"/>
      <c r="F52" s="11"/>
      <c r="I52" s="2"/>
      <c r="J52" s="2"/>
      <c r="K52" s="2"/>
      <c r="L52" s="2"/>
      <c r="M52" s="2"/>
      <c r="N52" s="2"/>
      <c r="O52" s="2"/>
      <c r="P52" s="2"/>
    </row>
    <row r="53" spans="1:16" x14ac:dyDescent="0.25">
      <c r="A53" s="1"/>
      <c r="C53" s="11"/>
      <c r="F53" s="11"/>
      <c r="I53" s="2"/>
      <c r="J53" s="2"/>
      <c r="K53" s="2"/>
      <c r="L53" s="2"/>
      <c r="M53" s="2"/>
      <c r="N53" s="2"/>
      <c r="O53" s="2"/>
      <c r="P53" s="2"/>
    </row>
    <row r="54" spans="1:16" x14ac:dyDescent="0.25">
      <c r="A54" s="1"/>
      <c r="C54" s="11"/>
      <c r="F54" s="11"/>
      <c r="I54" s="2"/>
      <c r="J54" s="2"/>
      <c r="K54" s="2"/>
      <c r="L54" s="2"/>
      <c r="M54" s="2"/>
      <c r="N54" s="2"/>
      <c r="O54" s="2"/>
      <c r="P54" s="2"/>
    </row>
    <row r="55" spans="1:16" x14ac:dyDescent="0.25">
      <c r="A55" s="1"/>
      <c r="C55" s="11"/>
      <c r="F55" s="11"/>
      <c r="I55" s="2"/>
      <c r="J55" s="2"/>
      <c r="K55" s="2"/>
      <c r="L55" s="2"/>
      <c r="M55" s="2"/>
      <c r="N55" s="2"/>
      <c r="O55" s="2"/>
      <c r="P55" s="2"/>
    </row>
    <row r="56" spans="1:16" x14ac:dyDescent="0.25">
      <c r="A56" s="1"/>
      <c r="C56" s="11"/>
      <c r="F56" s="11"/>
      <c r="I56" s="2"/>
      <c r="J56" s="2"/>
      <c r="K56" s="2"/>
      <c r="L56" s="2"/>
      <c r="M56" s="2"/>
      <c r="N56" s="2"/>
      <c r="O56" s="2"/>
      <c r="P56" s="2"/>
    </row>
    <row r="57" spans="1:16" x14ac:dyDescent="0.25">
      <c r="A57" s="1"/>
      <c r="C57" s="11"/>
      <c r="F57" s="11"/>
      <c r="I57" s="2"/>
      <c r="J57" s="2"/>
      <c r="K57" s="2"/>
      <c r="L57" s="2"/>
      <c r="M57" s="2"/>
      <c r="N57" s="2"/>
      <c r="O57" s="2"/>
      <c r="P57" s="2"/>
    </row>
    <row r="58" spans="1:16" x14ac:dyDescent="0.25">
      <c r="A58" s="1"/>
      <c r="C58" s="11"/>
      <c r="F58" s="11"/>
      <c r="I58" s="2"/>
      <c r="J58" s="2"/>
      <c r="K58" s="2"/>
      <c r="L58" s="2"/>
      <c r="M58" s="2"/>
      <c r="N58" s="2"/>
      <c r="O58" s="2"/>
      <c r="P58" s="2"/>
    </row>
    <row r="59" spans="1:16" x14ac:dyDescent="0.25">
      <c r="A59" s="1"/>
      <c r="C59" s="11"/>
      <c r="F59" s="11"/>
      <c r="I59" s="2"/>
      <c r="J59" s="2"/>
      <c r="K59" s="2"/>
      <c r="L59" s="2"/>
      <c r="M59" s="2"/>
      <c r="N59" s="2"/>
      <c r="O59" s="2"/>
      <c r="P59" s="2"/>
    </row>
    <row r="60" spans="1:16" x14ac:dyDescent="0.25">
      <c r="A60" s="1"/>
      <c r="C60" s="11"/>
      <c r="F60" s="11"/>
      <c r="I60" s="2"/>
      <c r="J60" s="2"/>
      <c r="K60" s="2"/>
      <c r="L60" s="2"/>
      <c r="M60" s="2"/>
      <c r="N60" s="2"/>
      <c r="O60" s="2"/>
      <c r="P60" s="2"/>
    </row>
    <row r="61" spans="1:16" x14ac:dyDescent="0.25">
      <c r="A61" s="1"/>
      <c r="C61" s="11"/>
      <c r="F61" s="11"/>
      <c r="I61" s="2"/>
      <c r="J61" s="2"/>
      <c r="K61" s="2"/>
      <c r="L61" s="2"/>
      <c r="M61" s="2"/>
      <c r="N61" s="2"/>
      <c r="O61" s="2"/>
      <c r="P61" s="2"/>
    </row>
    <row r="62" spans="1:16" x14ac:dyDescent="0.25">
      <c r="A62" s="1"/>
      <c r="C62" s="11"/>
      <c r="F62" s="11"/>
      <c r="I62" s="2"/>
      <c r="J62" s="2"/>
      <c r="K62" s="2"/>
      <c r="L62" s="2"/>
      <c r="M62" s="2"/>
      <c r="N62" s="2"/>
      <c r="O62" s="2"/>
      <c r="P62" s="2"/>
    </row>
    <row r="63" spans="1:16" x14ac:dyDescent="0.25">
      <c r="A63" s="1"/>
      <c r="C63" s="11"/>
      <c r="F63" s="11"/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1"/>
      <c r="C64" s="11"/>
      <c r="F64" s="11"/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1"/>
      <c r="C65" s="11"/>
      <c r="F65" s="11"/>
      <c r="I65" s="2"/>
      <c r="J65" s="2"/>
      <c r="K65" s="2"/>
      <c r="L65" s="2"/>
      <c r="M65" s="2"/>
      <c r="N65" s="2"/>
      <c r="O65" s="2"/>
      <c r="P65" s="2"/>
    </row>
    <row r="66" spans="1:16" x14ac:dyDescent="0.25">
      <c r="A66" s="1"/>
      <c r="I66" s="2"/>
      <c r="J66" s="2"/>
      <c r="K66" s="2"/>
      <c r="L66" s="2"/>
      <c r="M66" s="2"/>
      <c r="N66" s="2"/>
      <c r="O66" s="2"/>
      <c r="P66" s="2"/>
    </row>
    <row r="67" spans="1:16" x14ac:dyDescent="0.25">
      <c r="A67" s="1"/>
      <c r="I67" s="2"/>
      <c r="J67" s="2"/>
      <c r="K67" s="2"/>
      <c r="L67" s="2"/>
      <c r="M67" s="2"/>
      <c r="N67" s="2"/>
      <c r="O67" s="2"/>
      <c r="P67" s="2"/>
    </row>
    <row r="68" spans="1:16" x14ac:dyDescent="0.25">
      <c r="A68" s="1"/>
      <c r="I68" s="2"/>
      <c r="J68" s="2"/>
      <c r="K68" s="2"/>
      <c r="L68" s="2"/>
      <c r="M68" s="2"/>
      <c r="N68" s="2"/>
      <c r="O68" s="2"/>
      <c r="P68" s="2"/>
    </row>
    <row r="69" spans="1:16" x14ac:dyDescent="0.25">
      <c r="A69" s="1"/>
      <c r="I69" s="2"/>
      <c r="J69" s="2"/>
      <c r="K69" s="2"/>
      <c r="L69" s="2"/>
      <c r="M69" s="2"/>
      <c r="N69" s="2"/>
      <c r="O69" s="2"/>
      <c r="P69" s="2"/>
    </row>
    <row r="70" spans="1:16" x14ac:dyDescent="0.25">
      <c r="A70" s="1"/>
      <c r="I70" s="2"/>
      <c r="J70" s="2"/>
      <c r="K70" s="2"/>
      <c r="L70" s="2"/>
      <c r="M70" s="2"/>
      <c r="N70" s="2"/>
      <c r="O70" s="2"/>
      <c r="P70" s="2"/>
    </row>
    <row r="71" spans="1:16" x14ac:dyDescent="0.25">
      <c r="A71" s="1"/>
      <c r="I71" s="2"/>
      <c r="J71" s="2"/>
      <c r="K71" s="2"/>
      <c r="L71" s="2"/>
      <c r="M71" s="2"/>
      <c r="N71" s="2"/>
      <c r="O71" s="2"/>
      <c r="P71" s="2"/>
    </row>
    <row r="72" spans="1:16" x14ac:dyDescent="0.25">
      <c r="A72" s="1"/>
      <c r="I72" s="2"/>
      <c r="J72" s="2"/>
      <c r="K72" s="2"/>
      <c r="L72" s="2"/>
      <c r="M72" s="2"/>
      <c r="N72" s="2"/>
      <c r="O72" s="2"/>
      <c r="P72" s="2"/>
    </row>
    <row r="73" spans="1:16" x14ac:dyDescent="0.25">
      <c r="A73" s="1"/>
      <c r="I73" s="2"/>
      <c r="J73" s="2"/>
      <c r="K73" s="2"/>
      <c r="L73" s="2"/>
      <c r="M73" s="2"/>
      <c r="N73" s="2"/>
      <c r="O73" s="2"/>
      <c r="P73" s="2"/>
    </row>
    <row r="74" spans="1:16" x14ac:dyDescent="0.25">
      <c r="A74" s="1"/>
      <c r="I74" s="2"/>
      <c r="J74" s="2"/>
      <c r="K74" s="2"/>
      <c r="L74" s="2"/>
      <c r="M74" s="2"/>
      <c r="N74" s="2"/>
      <c r="O74" s="2"/>
      <c r="P74" s="2"/>
    </row>
    <row r="75" spans="1:16" x14ac:dyDescent="0.25">
      <c r="A75" s="1"/>
      <c r="I75" s="2"/>
      <c r="J75" s="2"/>
      <c r="K75" s="2"/>
      <c r="L75" s="2"/>
      <c r="M75" s="2"/>
      <c r="N75" s="2"/>
      <c r="O75" s="2"/>
      <c r="P75" s="2"/>
    </row>
    <row r="76" spans="1:16" x14ac:dyDescent="0.25">
      <c r="A76" s="1"/>
      <c r="I76" s="2"/>
      <c r="J76" s="2"/>
      <c r="K76" s="2"/>
      <c r="L76" s="2"/>
      <c r="M76" s="2"/>
      <c r="N76" s="2"/>
      <c r="O76" s="2"/>
      <c r="P76" s="2"/>
    </row>
    <row r="77" spans="1:16" x14ac:dyDescent="0.25">
      <c r="A77" s="1"/>
      <c r="I77" s="2"/>
      <c r="J77" s="2"/>
      <c r="K77" s="2"/>
      <c r="L77" s="2"/>
      <c r="M77" s="2"/>
      <c r="N77" s="2"/>
      <c r="O77" s="2"/>
      <c r="P77" s="2"/>
    </row>
    <row r="78" spans="1:16" x14ac:dyDescent="0.25">
      <c r="A78" s="1"/>
      <c r="I78" s="2"/>
      <c r="J78" s="2"/>
      <c r="K78" s="2"/>
      <c r="L78" s="2"/>
      <c r="M78" s="2"/>
      <c r="N78" s="2"/>
      <c r="O78" s="2"/>
      <c r="P78" s="2"/>
    </row>
    <row r="79" spans="1:16" x14ac:dyDescent="0.25">
      <c r="A79" s="1"/>
      <c r="I79" s="2"/>
      <c r="J79" s="2"/>
      <c r="K79" s="2"/>
      <c r="L79" s="2"/>
      <c r="M79" s="2"/>
      <c r="N79" s="2"/>
      <c r="O79" s="2"/>
      <c r="P79" s="2"/>
    </row>
    <row r="80" spans="1:16" x14ac:dyDescent="0.25">
      <c r="A80" s="1"/>
      <c r="I80" s="2"/>
      <c r="J80" s="2"/>
      <c r="K80" s="2"/>
      <c r="L80" s="2"/>
      <c r="M80" s="2"/>
      <c r="N80" s="2"/>
      <c r="O80" s="2"/>
      <c r="P80" s="2"/>
    </row>
    <row r="81" spans="1:16" x14ac:dyDescent="0.25">
      <c r="A81" s="1"/>
      <c r="I81" s="2"/>
      <c r="J81" s="2"/>
      <c r="K81" s="2"/>
      <c r="L81" s="2"/>
      <c r="M81" s="2"/>
      <c r="N81" s="2"/>
      <c r="O81" s="2"/>
      <c r="P81" s="2"/>
    </row>
    <row r="82" spans="1:16" x14ac:dyDescent="0.25">
      <c r="A82" s="1"/>
      <c r="I82" s="2"/>
      <c r="J82" s="2"/>
      <c r="K82" s="2"/>
      <c r="L82" s="2"/>
      <c r="M82" s="2"/>
      <c r="N82" s="2"/>
      <c r="O82" s="2"/>
      <c r="P82" s="2"/>
    </row>
    <row r="83" spans="1:16" x14ac:dyDescent="0.25">
      <c r="A83" s="1"/>
      <c r="I83" s="2"/>
      <c r="J83" s="2"/>
      <c r="K83" s="2"/>
      <c r="L83" s="2"/>
      <c r="M83" s="2"/>
      <c r="N83" s="2"/>
      <c r="O83" s="2"/>
      <c r="P83" s="2"/>
    </row>
    <row r="84" spans="1:16" x14ac:dyDescent="0.25">
      <c r="A84" s="1"/>
      <c r="I84" s="2"/>
      <c r="J84" s="2"/>
      <c r="K84" s="2"/>
      <c r="L84" s="2"/>
      <c r="M84" s="2"/>
      <c r="N84" s="2"/>
      <c r="O84" s="2"/>
      <c r="P84" s="2"/>
    </row>
    <row r="85" spans="1:16" x14ac:dyDescent="0.25">
      <c r="A85" s="1"/>
      <c r="I85" s="2"/>
      <c r="J85" s="2"/>
      <c r="K85" s="2"/>
      <c r="L85" s="2"/>
      <c r="M85" s="2"/>
      <c r="N85" s="2"/>
      <c r="O85" s="2"/>
      <c r="P85" s="2"/>
    </row>
    <row r="86" spans="1:16" x14ac:dyDescent="0.25">
      <c r="A86" s="1"/>
      <c r="I86" s="2"/>
      <c r="J86" s="2"/>
      <c r="K86" s="2"/>
      <c r="L86" s="2"/>
      <c r="M86" s="2"/>
      <c r="N86" s="2"/>
      <c r="O86" s="2"/>
      <c r="P86" s="2"/>
    </row>
    <row r="87" spans="1:16" x14ac:dyDescent="0.25">
      <c r="A87" s="1"/>
      <c r="I87" s="2"/>
      <c r="J87" s="2"/>
      <c r="K87" s="2"/>
      <c r="L87" s="2"/>
      <c r="M87" s="2"/>
      <c r="N87" s="2"/>
      <c r="O87" s="2"/>
      <c r="P87" s="2"/>
    </row>
    <row r="88" spans="1:16" x14ac:dyDescent="0.25">
      <c r="A88" s="1"/>
      <c r="I88" s="2"/>
      <c r="J88" s="2"/>
      <c r="K88" s="2"/>
      <c r="L88" s="2"/>
      <c r="M88" s="2"/>
      <c r="N88" s="2"/>
      <c r="O88" s="2"/>
      <c r="P88" s="2"/>
    </row>
    <row r="89" spans="1:16" x14ac:dyDescent="0.25">
      <c r="A89" s="1"/>
      <c r="I89" s="2"/>
      <c r="J89" s="2"/>
      <c r="K89" s="2"/>
      <c r="L89" s="2"/>
      <c r="M89" s="2"/>
      <c r="N89" s="2"/>
      <c r="O89" s="2"/>
      <c r="P89" s="2"/>
    </row>
    <row r="90" spans="1:16" x14ac:dyDescent="0.25">
      <c r="A90" s="1"/>
      <c r="I90" s="2"/>
      <c r="J90" s="2"/>
      <c r="K90" s="2"/>
      <c r="L90" s="2"/>
      <c r="M90" s="2"/>
      <c r="N90" s="2"/>
      <c r="O90" s="2"/>
      <c r="P90" s="2"/>
    </row>
    <row r="91" spans="1:16" x14ac:dyDescent="0.25">
      <c r="A91" s="1"/>
      <c r="I91" s="2"/>
      <c r="J91" s="2"/>
      <c r="K91" s="2"/>
      <c r="L91" s="2"/>
      <c r="M91" s="2"/>
      <c r="N91" s="2"/>
      <c r="O91" s="2"/>
      <c r="P91" s="2"/>
    </row>
    <row r="92" spans="1:16" x14ac:dyDescent="0.25">
      <c r="A92" s="1"/>
      <c r="I92" s="2"/>
      <c r="J92" s="2"/>
      <c r="K92" s="2"/>
      <c r="L92" s="2"/>
      <c r="M92" s="2"/>
      <c r="N92" s="2"/>
      <c r="O92" s="2"/>
      <c r="P92" s="2"/>
    </row>
    <row r="93" spans="1:16" x14ac:dyDescent="0.25">
      <c r="A93" s="1"/>
      <c r="I93" s="2"/>
      <c r="J93" s="2"/>
      <c r="K93" s="2"/>
      <c r="L93" s="2"/>
      <c r="M93" s="2"/>
      <c r="N93" s="2"/>
      <c r="O93" s="2"/>
      <c r="P93" s="2"/>
    </row>
    <row r="94" spans="1:16" x14ac:dyDescent="0.25">
      <c r="A94" s="1"/>
      <c r="I94" s="2"/>
      <c r="J94" s="2"/>
      <c r="K94" s="2"/>
      <c r="L94" s="2"/>
      <c r="M94" s="2"/>
      <c r="N94" s="2"/>
      <c r="O94" s="2"/>
      <c r="P94" s="2"/>
    </row>
    <row r="95" spans="1:16" x14ac:dyDescent="0.25">
      <c r="A95" s="1"/>
      <c r="I95" s="2"/>
      <c r="J95" s="2"/>
      <c r="K95" s="2"/>
      <c r="L95" s="2"/>
      <c r="M95" s="2"/>
      <c r="N95" s="2"/>
      <c r="O95" s="2"/>
      <c r="P95" s="2"/>
    </row>
    <row r="96" spans="1:16" x14ac:dyDescent="0.25">
      <c r="A96" s="1"/>
      <c r="I96" s="2"/>
      <c r="J96" s="2"/>
      <c r="K96" s="2"/>
      <c r="L96" s="2"/>
      <c r="M96" s="2"/>
      <c r="N96" s="2"/>
      <c r="O96" s="2"/>
      <c r="P96" s="2"/>
    </row>
    <row r="97" spans="1:16" x14ac:dyDescent="0.25">
      <c r="A97" s="1"/>
      <c r="I97" s="2"/>
      <c r="J97" s="2"/>
      <c r="K97" s="2"/>
      <c r="L97" s="2"/>
      <c r="M97" s="2"/>
      <c r="N97" s="2"/>
      <c r="O97" s="2"/>
      <c r="P97" s="2"/>
    </row>
    <row r="98" spans="1:16" x14ac:dyDescent="0.25">
      <c r="A98" s="1"/>
      <c r="I98" s="2"/>
      <c r="J98" s="2"/>
      <c r="K98" s="2"/>
      <c r="L98" s="2"/>
      <c r="M98" s="2"/>
      <c r="N98" s="2"/>
      <c r="O98" s="2"/>
      <c r="P98" s="2"/>
    </row>
    <row r="99" spans="1:16" x14ac:dyDescent="0.25">
      <c r="A99" s="1"/>
      <c r="I99" s="2"/>
      <c r="J99" s="2"/>
      <c r="K99" s="2"/>
      <c r="L99" s="2"/>
      <c r="M99" s="2"/>
      <c r="N99" s="2"/>
      <c r="O99" s="2"/>
      <c r="P99" s="2"/>
    </row>
    <row r="100" spans="1:16" x14ac:dyDescent="0.25">
      <c r="A100" s="1"/>
      <c r="I100" s="2"/>
      <c r="J100" s="2"/>
      <c r="K100" s="2"/>
      <c r="L100" s="2"/>
      <c r="M100" s="2"/>
      <c r="N100" s="2"/>
      <c r="O100" s="2"/>
      <c r="P100" s="2"/>
    </row>
    <row r="101" spans="1:16" x14ac:dyDescent="0.25">
      <c r="A101" s="1"/>
      <c r="I101" s="2"/>
      <c r="J101" s="2"/>
      <c r="K101" s="2"/>
      <c r="L101" s="2"/>
      <c r="M101" s="2"/>
      <c r="N101" s="2"/>
      <c r="O101" s="2"/>
      <c r="P101" s="2"/>
    </row>
    <row r="102" spans="1:16" x14ac:dyDescent="0.25">
      <c r="A102" s="1"/>
      <c r="I102" s="2"/>
      <c r="J102" s="2"/>
      <c r="K102" s="2"/>
      <c r="L102" s="2"/>
      <c r="M102" s="2"/>
      <c r="N102" s="2"/>
      <c r="O102" s="2"/>
      <c r="P102" s="2"/>
    </row>
    <row r="103" spans="1:16" x14ac:dyDescent="0.25">
      <c r="A103" s="1"/>
      <c r="I103" s="2"/>
      <c r="J103" s="2"/>
      <c r="K103" s="2"/>
      <c r="L103" s="2"/>
      <c r="M103" s="2"/>
      <c r="N103" s="2"/>
      <c r="O103" s="2"/>
      <c r="P103" s="2"/>
    </row>
    <row r="104" spans="1:16" x14ac:dyDescent="0.25">
      <c r="A104" s="1"/>
      <c r="I104" s="2"/>
      <c r="J104" s="2"/>
      <c r="K104" s="2"/>
      <c r="L104" s="2"/>
      <c r="M104" s="2"/>
      <c r="N104" s="2"/>
      <c r="O104" s="2"/>
      <c r="P104" s="2"/>
    </row>
    <row r="105" spans="1:16" x14ac:dyDescent="0.25">
      <c r="A105" s="1"/>
      <c r="I105" s="2"/>
      <c r="J105" s="2"/>
      <c r="K105" s="2"/>
      <c r="L105" s="2"/>
      <c r="M105" s="2"/>
      <c r="N105" s="2"/>
      <c r="O105" s="2"/>
      <c r="P105" s="2"/>
    </row>
    <row r="106" spans="1:16" x14ac:dyDescent="0.25">
      <c r="A106" s="1"/>
      <c r="I106" s="2"/>
      <c r="J106" s="2"/>
      <c r="K106" s="2"/>
      <c r="L106" s="2"/>
      <c r="M106" s="2"/>
      <c r="N106" s="2"/>
      <c r="O106" s="2"/>
      <c r="P106" s="2"/>
    </row>
    <row r="107" spans="1:16" x14ac:dyDescent="0.25">
      <c r="A107" s="1"/>
      <c r="I107" s="2"/>
      <c r="J107" s="2"/>
      <c r="K107" s="2"/>
      <c r="L107" s="2"/>
      <c r="M107" s="2"/>
      <c r="N107" s="2"/>
      <c r="O107" s="2"/>
      <c r="P107" s="2"/>
    </row>
    <row r="108" spans="1:16" x14ac:dyDescent="0.25">
      <c r="A108" s="1"/>
      <c r="I108" s="2"/>
      <c r="J108" s="2"/>
      <c r="K108" s="2"/>
      <c r="L108" s="2"/>
      <c r="M108" s="2"/>
      <c r="N108" s="2"/>
      <c r="O108" s="2"/>
      <c r="P108" s="2"/>
    </row>
    <row r="109" spans="1:16" x14ac:dyDescent="0.25">
      <c r="A109" s="1"/>
      <c r="I109" s="2"/>
      <c r="J109" s="2"/>
      <c r="K109" s="2"/>
      <c r="L109" s="2"/>
      <c r="M109" s="2"/>
      <c r="N109" s="2"/>
      <c r="O109" s="2"/>
      <c r="P109" s="2"/>
    </row>
    <row r="110" spans="1:16" x14ac:dyDescent="0.25">
      <c r="A110" s="1"/>
      <c r="I110" s="2"/>
      <c r="J110" s="2"/>
      <c r="K110" s="2"/>
      <c r="L110" s="2"/>
      <c r="M110" s="2"/>
      <c r="N110" s="2"/>
      <c r="O110" s="2"/>
      <c r="P110" s="2"/>
    </row>
    <row r="111" spans="1:16" x14ac:dyDescent="0.25">
      <c r="A111" s="1"/>
      <c r="I111" s="2"/>
      <c r="J111" s="2"/>
      <c r="K111" s="2"/>
      <c r="L111" s="2"/>
      <c r="M111" s="2"/>
      <c r="N111" s="2"/>
      <c r="O111" s="2"/>
      <c r="P111" s="2"/>
    </row>
    <row r="112" spans="1:16" x14ac:dyDescent="0.25">
      <c r="A112" s="1"/>
      <c r="I112" s="2"/>
      <c r="J112" s="2"/>
      <c r="K112" s="2"/>
      <c r="L112" s="2"/>
      <c r="M112" s="2"/>
      <c r="N112" s="2"/>
      <c r="O112" s="2"/>
      <c r="P112" s="2"/>
    </row>
    <row r="113" spans="1:16" x14ac:dyDescent="0.25">
      <c r="A113" s="1"/>
      <c r="I113" s="2"/>
      <c r="J113" s="2"/>
      <c r="K113" s="2"/>
      <c r="L113" s="2"/>
      <c r="M113" s="2"/>
      <c r="N113" s="2"/>
      <c r="O113" s="2"/>
      <c r="P113" s="2"/>
    </row>
    <row r="114" spans="1:16" x14ac:dyDescent="0.25">
      <c r="A114" s="1"/>
      <c r="I114" s="2"/>
      <c r="J114" s="2"/>
      <c r="K114" s="2"/>
      <c r="L114" s="2"/>
      <c r="M114" s="2"/>
      <c r="N114" s="2"/>
      <c r="O114" s="2"/>
      <c r="P114" s="2"/>
    </row>
    <row r="115" spans="1:16" x14ac:dyDescent="0.25">
      <c r="A115" s="1"/>
      <c r="I115" s="2"/>
      <c r="J115" s="2"/>
      <c r="K115" s="2"/>
      <c r="L115" s="2"/>
      <c r="M115" s="2"/>
      <c r="N115" s="2"/>
      <c r="O115" s="2"/>
      <c r="P115" s="2"/>
    </row>
    <row r="116" spans="1:16" x14ac:dyDescent="0.25">
      <c r="A116" s="1"/>
      <c r="I116" s="2"/>
      <c r="J116" s="2"/>
      <c r="K116" s="2"/>
      <c r="L116" s="2"/>
      <c r="M116" s="2"/>
      <c r="N116" s="2"/>
      <c r="O116" s="2"/>
      <c r="P116" s="2"/>
    </row>
    <row r="117" spans="1:16" x14ac:dyDescent="0.25">
      <c r="A117" s="1"/>
      <c r="I117" s="2"/>
      <c r="J117" s="2"/>
      <c r="K117" s="2"/>
      <c r="L117" s="2"/>
      <c r="M117" s="2"/>
      <c r="N117" s="2"/>
      <c r="O117" s="2"/>
      <c r="P117" s="2"/>
    </row>
    <row r="118" spans="1:16" x14ac:dyDescent="0.25">
      <c r="A118" s="1"/>
      <c r="I118" s="2"/>
      <c r="J118" s="2"/>
      <c r="K118" s="2"/>
      <c r="L118" s="2"/>
      <c r="M118" s="2"/>
      <c r="N118" s="2"/>
      <c r="O118" s="2"/>
      <c r="P118" s="2"/>
    </row>
    <row r="119" spans="1:16" x14ac:dyDescent="0.25">
      <c r="A119" s="1"/>
      <c r="I119" s="2"/>
      <c r="J119" s="2"/>
      <c r="K119" s="2"/>
      <c r="L119" s="2"/>
      <c r="M119" s="2"/>
      <c r="N119" s="2"/>
      <c r="O119" s="2"/>
      <c r="P119" s="2"/>
    </row>
    <row r="120" spans="1:16" x14ac:dyDescent="0.25">
      <c r="A120" s="1"/>
      <c r="I120" s="2"/>
      <c r="J120" s="2"/>
      <c r="K120" s="2"/>
      <c r="L120" s="2"/>
      <c r="M120" s="2"/>
      <c r="N120" s="2"/>
      <c r="O120" s="2"/>
      <c r="P120" s="2"/>
    </row>
    <row r="121" spans="1:16" x14ac:dyDescent="0.25">
      <c r="A121" s="1"/>
      <c r="I121" s="2"/>
      <c r="J121" s="2"/>
      <c r="K121" s="2"/>
      <c r="L121" s="2"/>
      <c r="M121" s="2"/>
      <c r="N121" s="2"/>
      <c r="O121" s="2"/>
      <c r="P121" s="2"/>
    </row>
    <row r="122" spans="1:16" x14ac:dyDescent="0.25">
      <c r="A122" s="1"/>
      <c r="I122" s="2"/>
      <c r="J122" s="2"/>
      <c r="K122" s="2"/>
      <c r="L122" s="2"/>
      <c r="M122" s="2"/>
      <c r="N122" s="2"/>
      <c r="O122" s="2"/>
      <c r="P122" s="2"/>
    </row>
    <row r="123" spans="1:16" x14ac:dyDescent="0.25">
      <c r="A123" s="1"/>
      <c r="I123" s="2"/>
      <c r="J123" s="2"/>
      <c r="K123" s="2"/>
      <c r="L123" s="2"/>
      <c r="M123" s="2"/>
      <c r="N123" s="2"/>
      <c r="O123" s="2"/>
      <c r="P123" s="2"/>
    </row>
    <row r="124" spans="1:16" x14ac:dyDescent="0.25">
      <c r="A124" s="1"/>
      <c r="I124" s="2"/>
      <c r="J124" s="2"/>
      <c r="K124" s="2"/>
      <c r="L124" s="2"/>
      <c r="M124" s="2"/>
      <c r="N124" s="2"/>
      <c r="O124" s="2"/>
      <c r="P124" s="2"/>
    </row>
  </sheetData>
  <mergeCells count="6">
    <mergeCell ref="A1:H1"/>
    <mergeCell ref="A2:H2"/>
    <mergeCell ref="B5:D5"/>
    <mergeCell ref="E5:G5"/>
    <mergeCell ref="A5:A6"/>
    <mergeCell ref="H5:H6"/>
  </mergeCells>
  <conditionalFormatting sqref="A7 A1:A4 I1:XFD3 D4:XFD4 D7:XFD7">
    <cfRule type="cellIs" dxfId="1" priority="3" operator="equal">
      <formula>TRUE</formula>
    </cfRule>
  </conditionalFormatting>
  <conditionalFormatting sqref="B4:C4 B7:C7">
    <cfRule type="cellIs" dxfId="0" priority="1" operator="equal">
      <formula>TRUE</formula>
    </cfRule>
  </conditionalFormatting>
  <pageMargins left="0.55118110236220474" right="0.35433070866141736" top="0.39370078740157483" bottom="0.19685039370078741" header="0.19685039370078741" footer="0.19685039370078741"/>
  <pageSetup paperSize="9" scale="5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Салават доходы</vt:lpstr>
      <vt:lpstr>'Салават доходы'!Заголовки_для_печати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Кагарманова Наиля Нигматзяновна</dc:creator>
  <cp:lastModifiedBy>Вероника Владимировна Скорнякова</cp:lastModifiedBy>
  <cp:lastPrinted>2023-10-09T10:31:54Z</cp:lastPrinted>
  <dcterms:created xsi:type="dcterms:W3CDTF">2019-07-15T10:24:20Z</dcterms:created>
  <dcterms:modified xsi:type="dcterms:W3CDTF">2023-10-09T10:31:56Z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