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Для Миронова бюджет на 2024-2026гг\Запрос на 2024-2026\"/>
    </mc:Choice>
  </mc:AlternateContent>
  <bookViews>
    <workbookView xWindow="0" yWindow="0" windowWidth="28800" windowHeight="12435" activeTab="5"/>
  </bookViews>
  <sheets>
    <sheet name="6.1" sheetId="13" r:id="rId1"/>
    <sheet name="6.2" sheetId="2" r:id="rId2"/>
    <sheet name="6.3" sheetId="12" r:id="rId3"/>
    <sheet name="6.4" sheetId="11" r:id="rId4"/>
    <sheet name="6.5" sheetId="6" r:id="rId5"/>
    <sheet name="6.6" sheetId="7" r:id="rId6"/>
  </sheets>
  <definedNames>
    <definedName name="_xlnm.Print_Titles" localSheetId="0">'6.1'!$7:$10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7" i="13" l="1"/>
  <c r="Q36" i="13"/>
  <c r="P36" i="13"/>
  <c r="O36" i="13"/>
  <c r="N36" i="13"/>
  <c r="L36" i="13"/>
  <c r="K36" i="13"/>
  <c r="H36" i="13"/>
  <c r="B36" i="13"/>
  <c r="R35" i="13"/>
  <c r="D35" i="13"/>
  <c r="D34" i="13"/>
  <c r="J33" i="13"/>
  <c r="E33" i="13"/>
  <c r="F33" i="13" s="1"/>
  <c r="D33" i="13"/>
  <c r="R33" i="13" s="1"/>
  <c r="R32" i="13"/>
  <c r="M32" i="13"/>
  <c r="F32" i="13"/>
  <c r="E32" i="13"/>
  <c r="D32" i="13"/>
  <c r="R31" i="13"/>
  <c r="D31" i="13"/>
  <c r="D36" i="13" s="1"/>
  <c r="P29" i="13"/>
  <c r="O29" i="13"/>
  <c r="O37" i="13" s="1"/>
  <c r="N29" i="13"/>
  <c r="N37" i="13" s="1"/>
  <c r="M29" i="13"/>
  <c r="C29" i="13"/>
  <c r="B29" i="13"/>
  <c r="B37" i="13" s="1"/>
  <c r="D28" i="13"/>
  <c r="E28" i="13" s="1"/>
  <c r="F28" i="13" s="1"/>
  <c r="E27" i="13"/>
  <c r="D27" i="13"/>
  <c r="F27" i="13" s="1"/>
  <c r="D26" i="13"/>
  <c r="E25" i="13"/>
  <c r="F25" i="13" s="1"/>
  <c r="D25" i="13"/>
  <c r="D24" i="13"/>
  <c r="E24" i="13" s="1"/>
  <c r="F24" i="13" s="1"/>
  <c r="E23" i="13"/>
  <c r="D23" i="13"/>
  <c r="F23" i="13" s="1"/>
  <c r="D22" i="13"/>
  <c r="E21" i="13"/>
  <c r="F21" i="13" s="1"/>
  <c r="D21" i="13"/>
  <c r="D20" i="13"/>
  <c r="E20" i="13" s="1"/>
  <c r="F20" i="13" s="1"/>
  <c r="E19" i="13"/>
  <c r="D19" i="13"/>
  <c r="F19" i="13" s="1"/>
  <c r="D18" i="13"/>
  <c r="E17" i="13"/>
  <c r="F17" i="13" s="1"/>
  <c r="D17" i="13"/>
  <c r="D16" i="13"/>
  <c r="E16" i="13" s="1"/>
  <c r="F16" i="13" s="1"/>
  <c r="E15" i="13"/>
  <c r="D15" i="13"/>
  <c r="F15" i="13" s="1"/>
  <c r="D14" i="13"/>
  <c r="E14" i="13" s="1"/>
  <c r="D13" i="13"/>
  <c r="E13" i="13" s="1"/>
  <c r="D12" i="13"/>
  <c r="E12" i="13" s="1"/>
  <c r="F13" i="13" l="1"/>
  <c r="R13" i="13" s="1"/>
  <c r="K16" i="13"/>
  <c r="G16" i="13"/>
  <c r="L16" i="13"/>
  <c r="I16" i="13"/>
  <c r="H16" i="13"/>
  <c r="R16" i="13" s="1"/>
  <c r="K19" i="13"/>
  <c r="G19" i="13"/>
  <c r="L19" i="13"/>
  <c r="J19" i="13"/>
  <c r="H19" i="13"/>
  <c r="R19" i="13"/>
  <c r="I19" i="13"/>
  <c r="K21" i="13"/>
  <c r="G21" i="13"/>
  <c r="I21" i="13"/>
  <c r="H21" i="13"/>
  <c r="J21" i="13" s="1"/>
  <c r="L21" i="13"/>
  <c r="K24" i="13"/>
  <c r="G24" i="13"/>
  <c r="L24" i="13"/>
  <c r="I24" i="13"/>
  <c r="H24" i="13"/>
  <c r="J24" i="13" s="1"/>
  <c r="K27" i="13"/>
  <c r="G27" i="13"/>
  <c r="L27" i="13"/>
  <c r="H27" i="13"/>
  <c r="J27" i="13"/>
  <c r="R27" i="13"/>
  <c r="I27" i="13"/>
  <c r="K15" i="13"/>
  <c r="G15" i="13"/>
  <c r="L15" i="13"/>
  <c r="H15" i="13"/>
  <c r="J15" i="13" s="1"/>
  <c r="R15" i="13"/>
  <c r="I15" i="13"/>
  <c r="K17" i="13"/>
  <c r="G17" i="13"/>
  <c r="R17" i="13"/>
  <c r="I17" i="13"/>
  <c r="J17" i="13"/>
  <c r="H17" i="13"/>
  <c r="L17" i="13"/>
  <c r="K20" i="13"/>
  <c r="G20" i="13"/>
  <c r="L20" i="13"/>
  <c r="I20" i="13"/>
  <c r="H20" i="13"/>
  <c r="R20" i="13" s="1"/>
  <c r="K23" i="13"/>
  <c r="G23" i="13"/>
  <c r="L23" i="13"/>
  <c r="H23" i="13"/>
  <c r="R23" i="13" s="1"/>
  <c r="J23" i="13"/>
  <c r="I23" i="13"/>
  <c r="K25" i="13"/>
  <c r="G25" i="13"/>
  <c r="I25" i="13"/>
  <c r="H25" i="13"/>
  <c r="R25" i="13" s="1"/>
  <c r="L25" i="13"/>
  <c r="K28" i="13"/>
  <c r="G28" i="13"/>
  <c r="J28" i="13"/>
  <c r="I28" i="13"/>
  <c r="H28" i="13"/>
  <c r="R28" i="13" s="1"/>
  <c r="L28" i="13"/>
  <c r="G13" i="13"/>
  <c r="E18" i="13"/>
  <c r="F18" i="13" s="1"/>
  <c r="E22" i="13"/>
  <c r="F22" i="13" s="1"/>
  <c r="E26" i="13"/>
  <c r="F26" i="13" s="1"/>
  <c r="D29" i="13"/>
  <c r="D37" i="13" s="1"/>
  <c r="J32" i="13"/>
  <c r="I32" i="13"/>
  <c r="G32" i="13"/>
  <c r="S32" i="13" s="1"/>
  <c r="I33" i="13"/>
  <c r="G33" i="13"/>
  <c r="S33" i="13" s="1"/>
  <c r="M33" i="13"/>
  <c r="F14" i="13"/>
  <c r="F35" i="13"/>
  <c r="F12" i="13"/>
  <c r="R34" i="13"/>
  <c r="R36" i="13" s="1"/>
  <c r="F34" i="13"/>
  <c r="E34" i="13"/>
  <c r="E31" i="13"/>
  <c r="E35" i="13"/>
  <c r="K26" i="13" l="1"/>
  <c r="G26" i="13"/>
  <c r="H26" i="13"/>
  <c r="R26" i="13" s="1"/>
  <c r="L26" i="13"/>
  <c r="J26" i="13"/>
  <c r="I26" i="13"/>
  <c r="K22" i="13"/>
  <c r="G22" i="13"/>
  <c r="H22" i="13"/>
  <c r="J22" i="13" s="1"/>
  <c r="L22" i="13"/>
  <c r="R22" i="13"/>
  <c r="I22" i="13"/>
  <c r="K18" i="13"/>
  <c r="G18" i="13"/>
  <c r="H18" i="13"/>
  <c r="I18" i="13"/>
  <c r="L18" i="13"/>
  <c r="J18" i="13"/>
  <c r="R18" i="13"/>
  <c r="F31" i="13"/>
  <c r="E36" i="13"/>
  <c r="I12" i="13"/>
  <c r="I29" i="13" s="1"/>
  <c r="K12" i="13"/>
  <c r="L12" i="13"/>
  <c r="G12" i="13"/>
  <c r="F29" i="13"/>
  <c r="R12" i="13"/>
  <c r="H12" i="13"/>
  <c r="H29" i="13" s="1"/>
  <c r="H37" i="13" s="1"/>
  <c r="R14" i="13"/>
  <c r="G14" i="13"/>
  <c r="S15" i="13"/>
  <c r="Q15" i="13"/>
  <c r="Q24" i="13"/>
  <c r="J16" i="13"/>
  <c r="S16" i="13" s="1"/>
  <c r="E29" i="13"/>
  <c r="E37" i="13" s="1"/>
  <c r="S28" i="13"/>
  <c r="Q28" i="13"/>
  <c r="J25" i="13"/>
  <c r="S25" i="13" s="1"/>
  <c r="J20" i="13"/>
  <c r="S20" i="13" s="1"/>
  <c r="S17" i="13"/>
  <c r="Q17" i="13"/>
  <c r="S27" i="13"/>
  <c r="Q27" i="13"/>
  <c r="R24" i="13"/>
  <c r="S24" i="13" s="1"/>
  <c r="Q16" i="13"/>
  <c r="Q25" i="13"/>
  <c r="G34" i="13"/>
  <c r="M34" i="13"/>
  <c r="J34" i="13"/>
  <c r="I34" i="13"/>
  <c r="M35" i="13"/>
  <c r="J35" i="13"/>
  <c r="I35" i="13"/>
  <c r="G35" i="13"/>
  <c r="S35" i="13" s="1"/>
  <c r="Q20" i="13"/>
  <c r="R21" i="13"/>
  <c r="S19" i="13"/>
  <c r="Q19" i="13"/>
  <c r="Q13" i="13"/>
  <c r="S13" i="13" s="1"/>
  <c r="S23" i="13"/>
  <c r="Q23" i="13"/>
  <c r="S21" i="13"/>
  <c r="Q21" i="13"/>
  <c r="Q18" i="13" l="1"/>
  <c r="S18" i="13" s="1"/>
  <c r="Q12" i="13"/>
  <c r="G29" i="13"/>
  <c r="R29" i="13"/>
  <c r="R37" i="13" s="1"/>
  <c r="L29" i="13"/>
  <c r="L37" i="13" s="1"/>
  <c r="M31" i="13"/>
  <c r="M36" i="13" s="1"/>
  <c r="M37" i="13" s="1"/>
  <c r="J31" i="13"/>
  <c r="J36" i="13" s="1"/>
  <c r="F36" i="13"/>
  <c r="F37" i="13" s="1"/>
  <c r="I31" i="13"/>
  <c r="I36" i="13" s="1"/>
  <c r="I37" i="13" s="1"/>
  <c r="G31" i="13"/>
  <c r="Q26" i="13"/>
  <c r="S26" i="13" s="1"/>
  <c r="S34" i="13"/>
  <c r="Q14" i="13"/>
  <c r="S14" i="13" s="1"/>
  <c r="J12" i="13"/>
  <c r="J29" i="13" s="1"/>
  <c r="J37" i="13" s="1"/>
  <c r="K29" i="13"/>
  <c r="K37" i="13" s="1"/>
  <c r="S22" i="13"/>
  <c r="Q22" i="13"/>
  <c r="S12" i="13" l="1"/>
  <c r="S29" i="13" s="1"/>
  <c r="G36" i="13"/>
  <c r="S31" i="13"/>
  <c r="S36" i="13" s="1"/>
  <c r="G37" i="13"/>
  <c r="Q29" i="13"/>
  <c r="Q37" i="13" s="1"/>
  <c r="S37" i="13" l="1"/>
</calcChain>
</file>

<file path=xl/sharedStrings.xml><?xml version="1.0" encoding="utf-8"?>
<sst xmlns="http://schemas.openxmlformats.org/spreadsheetml/2006/main" count="375" uniqueCount="143">
  <si>
    <t>Базовый объем</t>
  </si>
  <si>
    <t>Действующий тариф</t>
  </si>
  <si>
    <t>V (Гкал)</t>
  </si>
  <si>
    <t>тариф (руб)</t>
  </si>
  <si>
    <t>сумма (руб)</t>
  </si>
  <si>
    <t>V (куб.м)</t>
  </si>
  <si>
    <t>V (кВтч)</t>
  </si>
  <si>
    <t>6=гр.4</t>
  </si>
  <si>
    <t>7=гр.5*k</t>
  </si>
  <si>
    <t>8=гр.6*гр.7</t>
  </si>
  <si>
    <t>11=гр.9</t>
  </si>
  <si>
    <t>12=гр.10*k</t>
  </si>
  <si>
    <t>13=гр.11*гр.12</t>
  </si>
  <si>
    <t>16=гр.14</t>
  </si>
  <si>
    <t>17=гр.15*k</t>
  </si>
  <si>
    <t>18=гр.16*гр.17</t>
  </si>
  <si>
    <t>27=гр.25*k</t>
  </si>
  <si>
    <t>28=гр.26*гр.27</t>
  </si>
  <si>
    <t>31=гр.29</t>
  </si>
  <si>
    <t>32=гр.30*k</t>
  </si>
  <si>
    <t>33=гр.31*гр.32</t>
  </si>
  <si>
    <t>ИТОГО</t>
  </si>
  <si>
    <t>на  _____________ 20 ___ г.</t>
  </si>
  <si>
    <t>Базовый объем потребления энергетических ресурсов</t>
  </si>
  <si>
    <t>Базисный период</t>
  </si>
  <si>
    <t>изменения (+, −)</t>
  </si>
  <si>
    <t xml:space="preserve"> на плановый период ___________ г.г. (на очередной финансовый год и плановый период)</t>
  </si>
  <si>
    <t>Главный администратор/распорядитель (код, наименование)</t>
  </si>
  <si>
    <t>группа</t>
  </si>
  <si>
    <t>Факт</t>
  </si>
  <si>
    <t>План</t>
  </si>
  <si>
    <t>Оценка</t>
  </si>
  <si>
    <t>Прогноз</t>
  </si>
  <si>
    <t>Итого</t>
  </si>
  <si>
    <t>Приложение № 6.2</t>
  </si>
  <si>
    <t>Приложение № 6.3</t>
  </si>
  <si>
    <t xml:space="preserve">Руководитель         </t>
  </si>
  <si>
    <t xml:space="preserve"> (расшифровка подписи)</t>
  </si>
  <si>
    <t xml:space="preserve"> (подпись)</t>
  </si>
  <si>
    <t xml:space="preserve">Исполнитель  </t>
  </si>
  <si>
    <t>(должность)</t>
  </si>
  <si>
    <t>(телефон)</t>
  </si>
  <si>
    <t>Субъект бюджетного планирования (код, наименование)</t>
  </si>
  <si>
    <t>Приложение № 6.4</t>
  </si>
  <si>
    <t>Приложение № 6.5</t>
  </si>
  <si>
    <t>Коды классификации доходов и расходов бюджета городского округа город Салават Республики Башкортостан</t>
  </si>
  <si>
    <t>Приложение № 6.6</t>
  </si>
  <si>
    <t>по ведомству_______________________городского округа город Салават Республики Башкортостан</t>
  </si>
  <si>
    <t>21=гр.19</t>
  </si>
  <si>
    <t>22=гр.20*k</t>
  </si>
  <si>
    <t>23=гр.21*гр.22</t>
  </si>
  <si>
    <t>26=гр.24</t>
  </si>
  <si>
    <t>Наименование учреждения</t>
  </si>
  <si>
    <t>Вид расходов</t>
  </si>
  <si>
    <t>223.1 Теплоэнергия</t>
  </si>
  <si>
    <t>223.3 Горячая вода</t>
  </si>
  <si>
    <t xml:space="preserve">223.4 Холодная вода </t>
  </si>
  <si>
    <t>223.5 Природный газ</t>
  </si>
  <si>
    <t>223.6 Электроэнергии</t>
  </si>
  <si>
    <t>223.7 Канализация, ассенизация, водоотведение</t>
  </si>
  <si>
    <r>
      <t xml:space="preserve">Раздел Подраздел/ Ведомство/ ЦС </t>
    </r>
    <r>
      <rPr>
        <i/>
        <sz val="10"/>
        <color theme="1"/>
        <rFont val="Times New Roman"/>
        <family val="1"/>
        <charset val="204"/>
      </rPr>
      <t>(программа/ подпрограмма/ основное мероприятие/ направление расходов)</t>
    </r>
  </si>
  <si>
    <t>223.9 Др. коммунальные услуги</t>
  </si>
  <si>
    <t>КБК (Раздел Подраздел/ Ведомство/ ЦС (программа/ подпрограмма/ основное мероприятие/ направление расходов)/ Вид расходов)</t>
  </si>
  <si>
    <t>223.6 Электроэнергии (кВтч)</t>
  </si>
  <si>
    <t>223.3 Горячая вода (куб.м)</t>
  </si>
  <si>
    <t>223.4 Холодная вода (куб.м)</t>
  </si>
  <si>
    <t>223.7 Канализация, ассенизация, водоотведение (куб.м)</t>
  </si>
  <si>
    <t>223.5 Природный газ (куб.м)</t>
  </si>
  <si>
    <t>V (…..)</t>
  </si>
  <si>
    <t>223.1 Теплоэнергия (Гкал)</t>
  </si>
  <si>
    <t xml:space="preserve">Расчет фонда оплаты труда </t>
  </si>
  <si>
    <t>Наименование должностей, профессий</t>
  </si>
  <si>
    <t>Кол-во единиц</t>
  </si>
  <si>
    <t>Должностной оклад (тарифная ставка)</t>
  </si>
  <si>
    <t>Сумма должностных окладов (тарифных ставок)</t>
  </si>
  <si>
    <t>Районный коэффициент</t>
  </si>
  <si>
    <t>Итого в месяц</t>
  </si>
  <si>
    <t>Итого за год</t>
  </si>
  <si>
    <t>Оклад за классный чин</t>
  </si>
  <si>
    <t>Выслуга лет</t>
  </si>
  <si>
    <t>Премия</t>
  </si>
  <si>
    <t>Надбавка за особые условия службы</t>
  </si>
  <si>
    <t>Надбавка за сложность, напряженность и высокие достижения в труде</t>
  </si>
  <si>
    <t>Надбавка за ненормированный рабочий день</t>
  </si>
  <si>
    <t>Доплата за классность</t>
  </si>
  <si>
    <t>Доплата за работуво вредных и опасных условиях</t>
  </si>
  <si>
    <t>Денежное поощрение</t>
  </si>
  <si>
    <t xml:space="preserve"> материальная помощь (единовременная выплата)</t>
  </si>
  <si>
    <t xml:space="preserve">итого фонд оплаты труда          </t>
  </si>
  <si>
    <t>Раздел I</t>
  </si>
  <si>
    <t>4 должностных оклада</t>
  </si>
  <si>
    <t>3 должностных оклада</t>
  </si>
  <si>
    <t>2 денежных содержания</t>
  </si>
  <si>
    <t>1,5 должностных оклада</t>
  </si>
  <si>
    <t>14 должностных оклада</t>
  </si>
  <si>
    <t>Раздел II</t>
  </si>
  <si>
    <t>8,5 должностных оклада</t>
  </si>
  <si>
    <t>2 должностных оклада</t>
  </si>
  <si>
    <t>Глава</t>
  </si>
  <si>
    <t>Председатель</t>
  </si>
  <si>
    <t>Первый зам</t>
  </si>
  <si>
    <t>Секретарь</t>
  </si>
  <si>
    <t>Зам.главы</t>
  </si>
  <si>
    <t>Управ.делами</t>
  </si>
  <si>
    <t>Начальник управления</t>
  </si>
  <si>
    <t>Зам.нач.отд.</t>
  </si>
  <si>
    <t>Зав.сектором</t>
  </si>
  <si>
    <t>Главный специалист (инспектор)</t>
  </si>
  <si>
    <t>Ведущий специалист</t>
  </si>
  <si>
    <t>Итого по разделу I</t>
  </si>
  <si>
    <t>Раздел II "Должности и профессии, не отнесенные к должностям муниципальной службы, и осуществляющих техническое обеспечение деятельности органов местного самоуправления"</t>
  </si>
  <si>
    <t>Зав.хоз</t>
  </si>
  <si>
    <t>Ст.техник программист</t>
  </si>
  <si>
    <t>Делопроизводитель</t>
  </si>
  <si>
    <t>Архивариус</t>
  </si>
  <si>
    <t>Техник программист</t>
  </si>
  <si>
    <t>ВСЕГО</t>
  </si>
  <si>
    <t>(наименование структурного подразделения Админинистрации )</t>
  </si>
  <si>
    <t xml:space="preserve">  " _________"  _____________________________ 20  ___ г.</t>
  </si>
  <si>
    <t>Надбавка должностным лицам, допущенным к гос.тайне</t>
  </si>
  <si>
    <t xml:space="preserve">Раздел I "Должностные лица, замещающие муниципальные должности" </t>
  </si>
  <si>
    <t>Прогноз поступления и расходования средств от приносящей доход деятельности по муниципальным учреждениям</t>
  </si>
  <si>
    <t>Подведомственное учреждение (наименование)</t>
  </si>
  <si>
    <t>Расчет объемов бюджетных ассигнований на оплату коммунальных услуг на 2023 год</t>
  </si>
  <si>
    <t>на 2023 год</t>
  </si>
  <si>
    <t xml:space="preserve">к методическим указаниям по порядку составления и представления субъектами бюджетного планирования городского округа город Салават Республики Башкортостан отдельных расчетов по бюджетным проектировкам </t>
  </si>
  <si>
    <t>Расчет объемов бюджетных ассигнований на оплату коммунальных услуг на 2024 год</t>
  </si>
  <si>
    <t>2021 года</t>
  </si>
  <si>
    <t>Аудитор</t>
  </si>
  <si>
    <t>Начальник отдела</t>
  </si>
  <si>
    <t>Зам начальника управления</t>
  </si>
  <si>
    <t>Специалист 1 категории</t>
  </si>
  <si>
    <t>Специалист 2 категории</t>
  </si>
  <si>
    <t xml:space="preserve">Специалист </t>
  </si>
  <si>
    <t>3 долж.оклада                                                                  (6,1 - глава, 5 должностных оклада  - председатель, первый.зам главы, секретарь, зам.главы, управ.делами)</t>
  </si>
  <si>
    <t>Итого по разделу 2</t>
  </si>
  <si>
    <t>Расчет объемов бюджетных ассигнований на оплату коммунальных услуг на 2025 год</t>
  </si>
  <si>
    <t>2022 года</t>
  </si>
  <si>
    <t>на 2024 год</t>
  </si>
  <si>
    <t>на 2025 год</t>
  </si>
  <si>
    <t xml:space="preserve">223.8 Другие расходы по оплате коммунальных услуг (…..) </t>
  </si>
  <si>
    <t>2022 год</t>
  </si>
  <si>
    <t>Приложение № 6.1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</si>
</sst>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/>
  </cellStyleXfs>
  <cellXfs count="87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right" vertical="center"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4" fontId="8" fillId="0" borderId="4" xfId="2" applyNumberFormat="1" applyFont="1" applyBorder="1" applyAlignment="1">
      <alignment vertical="center" wrapText="1"/>
    </xf>
    <xf numFmtId="4" fontId="8" fillId="0" borderId="1" xfId="2" applyNumberFormat="1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8" fillId="0" borderId="1" xfId="2" applyNumberFormat="1" applyFont="1" applyBorder="1" applyAlignment="1">
      <alignment vertical="center"/>
    </xf>
    <xf numFmtId="4" fontId="7" fillId="0" borderId="1" xfId="2" applyNumberFormat="1" applyFont="1" applyBorder="1" applyAlignment="1">
      <alignment vertical="center"/>
    </xf>
    <xf numFmtId="0" fontId="10" fillId="0" borderId="1" xfId="2" applyFont="1" applyBorder="1" applyAlignment="1">
      <alignment horizontal="center" vertical="center" wrapText="1"/>
    </xf>
    <xf numFmtId="0" fontId="8" fillId="0" borderId="0" xfId="2" applyFont="1" applyAlignment="1">
      <alignment vertical="center" wrapText="1"/>
    </xf>
    <xf numFmtId="0" fontId="12" fillId="0" borderId="0" xfId="0" applyFont="1" applyAlignment="1">
      <alignment vertical="center" wrapText="1"/>
    </xf>
    <xf numFmtId="4" fontId="8" fillId="0" borderId="4" xfId="2" applyNumberFormat="1" applyFont="1" applyBorder="1" applyAlignment="1">
      <alignment horizontal="left" vertical="center"/>
    </xf>
    <xf numFmtId="3" fontId="8" fillId="0" borderId="4" xfId="2" applyNumberFormat="1" applyFont="1" applyBorder="1" applyAlignment="1">
      <alignment horizontal="center" vertical="center"/>
    </xf>
    <xf numFmtId="4" fontId="8" fillId="0" borderId="4" xfId="2" applyNumberFormat="1" applyFont="1" applyBorder="1" applyAlignment="1">
      <alignment horizontal="center" vertical="center" wrapText="1"/>
    </xf>
    <xf numFmtId="4" fontId="8" fillId="0" borderId="4" xfId="2" applyNumberFormat="1" applyFont="1" applyFill="1" applyBorder="1" applyAlignment="1" applyProtection="1">
      <alignment horizontal="center" vertical="center"/>
    </xf>
    <xf numFmtId="4" fontId="8" fillId="0" borderId="4" xfId="2" applyNumberFormat="1" applyFont="1" applyBorder="1" applyAlignment="1">
      <alignment horizontal="center" vertical="center"/>
    </xf>
    <xf numFmtId="4" fontId="8" fillId="4" borderId="4" xfId="2" applyNumberFormat="1" applyFont="1" applyFill="1" applyBorder="1" applyAlignment="1">
      <alignment horizontal="center" vertical="center" wrapText="1"/>
    </xf>
    <xf numFmtId="4" fontId="8" fillId="3" borderId="4" xfId="2" applyNumberFormat="1" applyFont="1" applyFill="1" applyBorder="1" applyAlignment="1" applyProtection="1">
      <alignment horizontal="center" vertical="center" wrapText="1"/>
    </xf>
    <xf numFmtId="3" fontId="8" fillId="0" borderId="1" xfId="2" applyNumberFormat="1" applyFont="1" applyBorder="1" applyAlignment="1">
      <alignment horizontal="center" vertical="center"/>
    </xf>
    <xf numFmtId="4" fontId="8" fillId="3" borderId="1" xfId="2" applyNumberFormat="1" applyFont="1" applyFill="1" applyBorder="1" applyAlignment="1" applyProtection="1">
      <alignment horizontal="center" vertical="center" wrapText="1"/>
    </xf>
    <xf numFmtId="4" fontId="8" fillId="0" borderId="1" xfId="2" applyNumberFormat="1" applyFont="1" applyFill="1" applyBorder="1" applyAlignment="1" applyProtection="1">
      <alignment horizontal="center" vertical="center"/>
    </xf>
    <xf numFmtId="4" fontId="8" fillId="0" borderId="1" xfId="2" applyNumberFormat="1" applyFont="1" applyBorder="1" applyAlignment="1">
      <alignment horizontal="center" vertical="center"/>
    </xf>
    <xf numFmtId="4" fontId="8" fillId="3" borderId="1" xfId="1" applyNumberFormat="1" applyFont="1" applyFill="1" applyBorder="1" applyAlignment="1" applyProtection="1">
      <alignment horizontal="center" vertical="center" wrapText="1"/>
    </xf>
    <xf numFmtId="4" fontId="8" fillId="0" borderId="1" xfId="1" applyNumberFormat="1" applyFont="1" applyFill="1" applyBorder="1" applyAlignment="1" applyProtection="1">
      <alignment horizontal="center" vertical="center"/>
    </xf>
    <xf numFmtId="4" fontId="8" fillId="0" borderId="1" xfId="1" applyNumberFormat="1" applyFont="1" applyBorder="1" applyAlignment="1">
      <alignment horizontal="center" vertical="center"/>
    </xf>
    <xf numFmtId="3" fontId="7" fillId="0" borderId="1" xfId="2" applyNumberFormat="1" applyFont="1" applyBorder="1" applyAlignment="1">
      <alignment horizontal="center" vertical="center"/>
    </xf>
    <xf numFmtId="4" fontId="7" fillId="0" borderId="1" xfId="2" applyNumberFormat="1" applyFont="1" applyBorder="1" applyAlignment="1">
      <alignment horizontal="center" vertical="center"/>
    </xf>
    <xf numFmtId="4" fontId="7" fillId="0" borderId="1" xfId="1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7" fillId="0" borderId="1" xfId="2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1" fillId="0" borderId="6" xfId="2" applyFont="1" applyBorder="1" applyAlignment="1">
      <alignment horizontal="center" vertical="center" wrapText="1"/>
    </xf>
    <xf numFmtId="0" fontId="7" fillId="2" borderId="0" xfId="2" applyFont="1" applyFill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0" fillId="0" borderId="3" xfId="2" applyFont="1" applyBorder="1" applyAlignment="1">
      <alignment horizontal="center" vertical="center" wrapText="1"/>
    </xf>
    <xf numFmtId="0" fontId="10" fillId="0" borderId="4" xfId="2" applyFont="1" applyBorder="1" applyAlignment="1">
      <alignment horizontal="center" vertical="center" wrapText="1"/>
    </xf>
    <xf numFmtId="4" fontId="7" fillId="0" borderId="8" xfId="2" applyNumberFormat="1" applyFont="1" applyBorder="1" applyAlignment="1">
      <alignment horizontal="center" vertical="center"/>
    </xf>
    <xf numFmtId="4" fontId="7" fillId="0" borderId="7" xfId="2" applyNumberFormat="1" applyFont="1" applyBorder="1" applyAlignment="1">
      <alignment horizontal="center" vertical="center"/>
    </xf>
    <xf numFmtId="4" fontId="7" fillId="0" borderId="9" xfId="2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/>
    </xf>
  </cellXfs>
  <cellStyles count="3">
    <cellStyle name="Обычный" xfId="0" builtinId="0"/>
    <cellStyle name="Обычный_Расчет фонда на 2012 г..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view="pageBreakPreview" zoomScale="85" zoomScaleNormal="85" zoomScaleSheetLayoutView="85" workbookViewId="0">
      <selection activeCell="M1" sqref="M1:S1"/>
    </sheetView>
  </sheetViews>
  <sheetFormatPr defaultRowHeight="15.75" x14ac:dyDescent="0.25"/>
  <cols>
    <col min="1" max="1" width="24.85546875" style="1" customWidth="1"/>
    <col min="2" max="2" width="8.140625" style="1" customWidth="1"/>
    <col min="3" max="3" width="13.7109375" style="1" customWidth="1"/>
    <col min="4" max="4" width="14" style="1" customWidth="1"/>
    <col min="5" max="5" width="14.28515625" style="1" customWidth="1"/>
    <col min="6" max="7" width="12.42578125" style="1" customWidth="1"/>
    <col min="8" max="10" width="14.42578125" style="1" customWidth="1"/>
    <col min="11" max="11" width="15.5703125" style="1" customWidth="1"/>
    <col min="12" max="16" width="14.42578125" style="1" customWidth="1"/>
    <col min="17" max="17" width="21.85546875" style="1" customWidth="1"/>
    <col min="18" max="18" width="15.7109375" style="1" customWidth="1"/>
    <col min="19" max="19" width="14.42578125" style="1" customWidth="1"/>
    <col min="20" max="16384" width="9.140625" style="1"/>
  </cols>
  <sheetData>
    <row r="1" spans="1:19" x14ac:dyDescent="0.25">
      <c r="M1" s="57" t="s">
        <v>142</v>
      </c>
      <c r="N1" s="57"/>
      <c r="O1" s="57"/>
      <c r="P1" s="57"/>
      <c r="Q1" s="57"/>
      <c r="R1" s="57"/>
      <c r="S1" s="57"/>
    </row>
    <row r="2" spans="1:19" ht="51" customHeight="1" x14ac:dyDescent="0.25">
      <c r="M2" s="58" t="s">
        <v>125</v>
      </c>
      <c r="N2" s="58"/>
      <c r="O2" s="58"/>
      <c r="P2" s="58"/>
      <c r="Q2" s="58"/>
      <c r="R2" s="58"/>
      <c r="S2" s="58"/>
    </row>
    <row r="3" spans="1:19" x14ac:dyDescent="0.25">
      <c r="A3" s="60" t="s">
        <v>70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</row>
    <row r="4" spans="1:19" x14ac:dyDescent="0.25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</row>
    <row r="5" spans="1:19" x14ac:dyDescent="0.25">
      <c r="A5" s="59" t="s">
        <v>117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1:19" x14ac:dyDescent="0.2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</row>
    <row r="7" spans="1:19" s="37" customFormat="1" ht="76.5" customHeight="1" x14ac:dyDescent="0.25">
      <c r="A7" s="35" t="s">
        <v>71</v>
      </c>
      <c r="B7" s="62" t="s">
        <v>72</v>
      </c>
      <c r="C7" s="62" t="s">
        <v>73</v>
      </c>
      <c r="D7" s="62" t="s">
        <v>74</v>
      </c>
      <c r="E7" s="62" t="s">
        <v>75</v>
      </c>
      <c r="F7" s="62" t="s">
        <v>76</v>
      </c>
      <c r="G7" s="62" t="s">
        <v>77</v>
      </c>
      <c r="H7" s="35" t="s">
        <v>78</v>
      </c>
      <c r="I7" s="35" t="s">
        <v>79</v>
      </c>
      <c r="J7" s="35" t="s">
        <v>80</v>
      </c>
      <c r="K7" s="35" t="s">
        <v>119</v>
      </c>
      <c r="L7" s="35" t="s">
        <v>81</v>
      </c>
      <c r="M7" s="31" t="s">
        <v>82</v>
      </c>
      <c r="N7" s="35" t="s">
        <v>83</v>
      </c>
      <c r="O7" s="35" t="s">
        <v>84</v>
      </c>
      <c r="P7" s="35" t="s">
        <v>85</v>
      </c>
      <c r="Q7" s="35" t="s">
        <v>86</v>
      </c>
      <c r="R7" s="35" t="s">
        <v>87</v>
      </c>
      <c r="S7" s="62" t="s">
        <v>88</v>
      </c>
    </row>
    <row r="8" spans="1:19" s="37" customFormat="1" ht="80.25" customHeight="1" x14ac:dyDescent="0.25">
      <c r="A8" s="35" t="s">
        <v>89</v>
      </c>
      <c r="B8" s="63"/>
      <c r="C8" s="63"/>
      <c r="D8" s="63"/>
      <c r="E8" s="63"/>
      <c r="F8" s="63"/>
      <c r="G8" s="63"/>
      <c r="H8" s="35" t="s">
        <v>90</v>
      </c>
      <c r="I8" s="35" t="s">
        <v>91</v>
      </c>
      <c r="J8" s="35" t="s">
        <v>92</v>
      </c>
      <c r="K8" s="35" t="s">
        <v>93</v>
      </c>
      <c r="L8" s="35" t="s">
        <v>94</v>
      </c>
      <c r="M8" s="35"/>
      <c r="N8" s="35"/>
      <c r="O8" s="35"/>
      <c r="P8" s="35"/>
      <c r="Q8" s="31" t="s">
        <v>134</v>
      </c>
      <c r="R8" s="35" t="s">
        <v>91</v>
      </c>
      <c r="S8" s="63"/>
    </row>
    <row r="9" spans="1:19" s="37" customFormat="1" ht="41.25" customHeight="1" x14ac:dyDescent="0.25">
      <c r="A9" s="35" t="s">
        <v>95</v>
      </c>
      <c r="B9" s="64"/>
      <c r="C9" s="64"/>
      <c r="D9" s="64"/>
      <c r="E9" s="64"/>
      <c r="F9" s="64"/>
      <c r="G9" s="64"/>
      <c r="H9" s="35"/>
      <c r="I9" s="35" t="s">
        <v>91</v>
      </c>
      <c r="J9" s="35" t="s">
        <v>90</v>
      </c>
      <c r="K9" s="35"/>
      <c r="L9" s="35"/>
      <c r="M9" s="35" t="s">
        <v>96</v>
      </c>
      <c r="N9" s="35"/>
      <c r="O9" s="35"/>
      <c r="P9" s="35"/>
      <c r="Q9" s="35"/>
      <c r="R9" s="35" t="s">
        <v>97</v>
      </c>
      <c r="S9" s="64"/>
    </row>
    <row r="10" spans="1:19" x14ac:dyDescent="0.25">
      <c r="A10" s="27">
        <v>1</v>
      </c>
      <c r="B10" s="27">
        <v>2</v>
      </c>
      <c r="C10" s="27">
        <v>3</v>
      </c>
      <c r="D10" s="27">
        <v>4</v>
      </c>
      <c r="E10" s="27">
        <v>5</v>
      </c>
      <c r="F10" s="27">
        <v>6</v>
      </c>
      <c r="G10" s="27">
        <v>7</v>
      </c>
      <c r="H10" s="27">
        <v>8</v>
      </c>
      <c r="I10" s="27">
        <v>9</v>
      </c>
      <c r="J10" s="27">
        <v>10</v>
      </c>
      <c r="K10" s="27">
        <v>11</v>
      </c>
      <c r="L10" s="27">
        <v>12</v>
      </c>
      <c r="M10" s="27">
        <v>13</v>
      </c>
      <c r="N10" s="27">
        <v>14</v>
      </c>
      <c r="O10" s="27">
        <v>15</v>
      </c>
      <c r="P10" s="27">
        <v>16</v>
      </c>
      <c r="Q10" s="27">
        <v>17</v>
      </c>
      <c r="R10" s="27">
        <v>18</v>
      </c>
      <c r="S10" s="27">
        <v>19</v>
      </c>
    </row>
    <row r="11" spans="1:19" x14ac:dyDescent="0.25">
      <c r="A11" s="56" t="s">
        <v>120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</row>
    <row r="12" spans="1:19" x14ac:dyDescent="0.25">
      <c r="A12" s="38" t="s">
        <v>98</v>
      </c>
      <c r="B12" s="39">
        <v>0</v>
      </c>
      <c r="C12" s="40">
        <v>12412</v>
      </c>
      <c r="D12" s="41">
        <f t="shared" ref="D12:D28" si="0">C12*B12</f>
        <v>0</v>
      </c>
      <c r="E12" s="41">
        <f t="shared" ref="E12:E28" si="1">(D12*15%)</f>
        <v>0</v>
      </c>
      <c r="F12" s="41">
        <f t="shared" ref="F12:F18" si="2">D12+E12</f>
        <v>0</v>
      </c>
      <c r="G12" s="41">
        <f t="shared" ref="G12:G18" si="3">F12*12</f>
        <v>0</v>
      </c>
      <c r="H12" s="41">
        <f t="shared" ref="H12" si="4">(F12*4)</f>
        <v>0</v>
      </c>
      <c r="I12" s="41">
        <f t="shared" ref="I12" si="5">(F12*3)</f>
        <v>0</v>
      </c>
      <c r="J12" s="41">
        <f t="shared" ref="J12" si="6">((F12+(H12/12))*2)</f>
        <v>0</v>
      </c>
      <c r="K12" s="41">
        <f t="shared" ref="K12" si="7">(F12*1.5)</f>
        <v>0</v>
      </c>
      <c r="L12" s="41">
        <f t="shared" ref="L12" si="8">(F12*14)</f>
        <v>0</v>
      </c>
      <c r="M12" s="42"/>
      <c r="N12" s="42"/>
      <c r="O12" s="42"/>
      <c r="P12" s="42"/>
      <c r="Q12" s="42">
        <f>G12*6.1</f>
        <v>0</v>
      </c>
      <c r="R12" s="42">
        <f>(((F12+(H12/12)))*3)</f>
        <v>0</v>
      </c>
      <c r="S12" s="42">
        <f t="shared" ref="S12:S28" si="9">G12+H12+I12+J12+K12+L12+M12+N12+O12+P12+Q12+R12</f>
        <v>0</v>
      </c>
    </row>
    <row r="13" spans="1:19" x14ac:dyDescent="0.25">
      <c r="A13" s="38" t="s">
        <v>99</v>
      </c>
      <c r="B13" s="39">
        <v>0</v>
      </c>
      <c r="C13" s="43">
        <v>14683</v>
      </c>
      <c r="D13" s="41">
        <f t="shared" si="0"/>
        <v>0</v>
      </c>
      <c r="E13" s="41">
        <f t="shared" si="1"/>
        <v>0</v>
      </c>
      <c r="F13" s="41">
        <f t="shared" si="2"/>
        <v>0</v>
      </c>
      <c r="G13" s="41">
        <f t="shared" si="3"/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2"/>
      <c r="N13" s="42"/>
      <c r="O13" s="42"/>
      <c r="P13" s="42"/>
      <c r="Q13" s="42">
        <f>G13*5</f>
        <v>0</v>
      </c>
      <c r="R13" s="42">
        <f t="shared" ref="R13:R28" si="10">(((F13+(H13/12)))*3)</f>
        <v>0</v>
      </c>
      <c r="S13" s="42">
        <f t="shared" si="9"/>
        <v>0</v>
      </c>
    </row>
    <row r="14" spans="1:19" x14ac:dyDescent="0.25">
      <c r="A14" s="38" t="s">
        <v>128</v>
      </c>
      <c r="B14" s="39">
        <v>0</v>
      </c>
      <c r="C14" s="43">
        <v>12133</v>
      </c>
      <c r="D14" s="41">
        <f t="shared" si="0"/>
        <v>0</v>
      </c>
      <c r="E14" s="41">
        <f t="shared" si="1"/>
        <v>0</v>
      </c>
      <c r="F14" s="41">
        <f t="shared" si="2"/>
        <v>0</v>
      </c>
      <c r="G14" s="41">
        <f t="shared" si="3"/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2"/>
      <c r="N14" s="42"/>
      <c r="O14" s="42"/>
      <c r="P14" s="42"/>
      <c r="Q14" s="42">
        <f>G14*3</f>
        <v>0</v>
      </c>
      <c r="R14" s="42">
        <f t="shared" si="10"/>
        <v>0</v>
      </c>
      <c r="S14" s="42">
        <f t="shared" si="9"/>
        <v>0</v>
      </c>
    </row>
    <row r="15" spans="1:19" x14ac:dyDescent="0.25">
      <c r="A15" s="28" t="s">
        <v>100</v>
      </c>
      <c r="B15" s="39">
        <v>0</v>
      </c>
      <c r="C15" s="44">
        <v>8645</v>
      </c>
      <c r="D15" s="41">
        <f t="shared" si="0"/>
        <v>0</v>
      </c>
      <c r="E15" s="41">
        <f t="shared" si="1"/>
        <v>0</v>
      </c>
      <c r="F15" s="41">
        <f t="shared" si="2"/>
        <v>0</v>
      </c>
      <c r="G15" s="41">
        <f t="shared" si="3"/>
        <v>0</v>
      </c>
      <c r="H15" s="41">
        <f>(F15*4)</f>
        <v>0</v>
      </c>
      <c r="I15" s="41">
        <f t="shared" ref="I15:I28" si="11">(F15*3)</f>
        <v>0</v>
      </c>
      <c r="J15" s="41">
        <f>((F15+(H15/12))*2)</f>
        <v>0</v>
      </c>
      <c r="K15" s="41">
        <f t="shared" ref="K15:K28" si="12">(F15*1.5)</f>
        <v>0</v>
      </c>
      <c r="L15" s="41">
        <f>(F15*14)</f>
        <v>0</v>
      </c>
      <c r="M15" s="42"/>
      <c r="N15" s="42"/>
      <c r="O15" s="42"/>
      <c r="P15" s="42"/>
      <c r="Q15" s="42">
        <f>G15*5</f>
        <v>0</v>
      </c>
      <c r="R15" s="42">
        <f t="shared" si="10"/>
        <v>0</v>
      </c>
      <c r="S15" s="42">
        <f t="shared" si="9"/>
        <v>0</v>
      </c>
    </row>
    <row r="16" spans="1:19" x14ac:dyDescent="0.25">
      <c r="A16" s="28" t="s">
        <v>101</v>
      </c>
      <c r="B16" s="39">
        <v>0</v>
      </c>
      <c r="C16" s="44">
        <v>8396</v>
      </c>
      <c r="D16" s="41">
        <f t="shared" si="0"/>
        <v>0</v>
      </c>
      <c r="E16" s="41">
        <f t="shared" si="1"/>
        <v>0</v>
      </c>
      <c r="F16" s="41">
        <f t="shared" si="2"/>
        <v>0</v>
      </c>
      <c r="G16" s="41">
        <f t="shared" si="3"/>
        <v>0</v>
      </c>
      <c r="H16" s="41">
        <f>(F16*4)</f>
        <v>0</v>
      </c>
      <c r="I16" s="41">
        <f t="shared" si="11"/>
        <v>0</v>
      </c>
      <c r="J16" s="41">
        <f>((F16+(H16/12))*2)</f>
        <v>0</v>
      </c>
      <c r="K16" s="41">
        <f t="shared" si="12"/>
        <v>0</v>
      </c>
      <c r="L16" s="41">
        <f>(F16*14)</f>
        <v>0</v>
      </c>
      <c r="M16" s="42"/>
      <c r="N16" s="42"/>
      <c r="O16" s="42"/>
      <c r="P16" s="42"/>
      <c r="Q16" s="42">
        <f t="shared" ref="Q16:Q18" si="13">G16*5</f>
        <v>0</v>
      </c>
      <c r="R16" s="42">
        <f t="shared" si="10"/>
        <v>0</v>
      </c>
      <c r="S16" s="42">
        <f t="shared" si="9"/>
        <v>0</v>
      </c>
    </row>
    <row r="17" spans="1:19" x14ac:dyDescent="0.25">
      <c r="A17" s="28" t="s">
        <v>102</v>
      </c>
      <c r="B17" s="39">
        <v>0</v>
      </c>
      <c r="C17" s="44">
        <v>8396</v>
      </c>
      <c r="D17" s="41">
        <f t="shared" si="0"/>
        <v>0</v>
      </c>
      <c r="E17" s="41">
        <f t="shared" si="1"/>
        <v>0</v>
      </c>
      <c r="F17" s="41">
        <f t="shared" si="2"/>
        <v>0</v>
      </c>
      <c r="G17" s="41">
        <f t="shared" si="3"/>
        <v>0</v>
      </c>
      <c r="H17" s="41">
        <f t="shared" ref="H17:H28" si="14">(F17*4)</f>
        <v>0</v>
      </c>
      <c r="I17" s="41">
        <f t="shared" si="11"/>
        <v>0</v>
      </c>
      <c r="J17" s="41">
        <f t="shared" ref="J17:J22" si="15">((F17+(H17/12))*2)</f>
        <v>0</v>
      </c>
      <c r="K17" s="41">
        <f t="shared" si="12"/>
        <v>0</v>
      </c>
      <c r="L17" s="41">
        <f t="shared" ref="L17:L28" si="16">(F17*14)</f>
        <v>0</v>
      </c>
      <c r="M17" s="42"/>
      <c r="N17" s="42"/>
      <c r="O17" s="42"/>
      <c r="P17" s="42"/>
      <c r="Q17" s="42">
        <f t="shared" si="13"/>
        <v>0</v>
      </c>
      <c r="R17" s="42">
        <f t="shared" si="10"/>
        <v>0</v>
      </c>
      <c r="S17" s="42">
        <f t="shared" si="9"/>
        <v>0</v>
      </c>
    </row>
    <row r="18" spans="1:19" x14ac:dyDescent="0.25">
      <c r="A18" s="28" t="s">
        <v>103</v>
      </c>
      <c r="B18" s="39">
        <v>0</v>
      </c>
      <c r="C18" s="44">
        <v>8396</v>
      </c>
      <c r="D18" s="41">
        <f t="shared" si="0"/>
        <v>0</v>
      </c>
      <c r="E18" s="41">
        <f t="shared" si="1"/>
        <v>0</v>
      </c>
      <c r="F18" s="41">
        <f t="shared" si="2"/>
        <v>0</v>
      </c>
      <c r="G18" s="41">
        <f t="shared" si="3"/>
        <v>0</v>
      </c>
      <c r="H18" s="41">
        <f t="shared" si="14"/>
        <v>0</v>
      </c>
      <c r="I18" s="41">
        <f t="shared" si="11"/>
        <v>0</v>
      </c>
      <c r="J18" s="41">
        <f t="shared" si="15"/>
        <v>0</v>
      </c>
      <c r="K18" s="41">
        <f t="shared" si="12"/>
        <v>0</v>
      </c>
      <c r="L18" s="41">
        <f t="shared" si="16"/>
        <v>0</v>
      </c>
      <c r="M18" s="42"/>
      <c r="N18" s="42"/>
      <c r="O18" s="42"/>
      <c r="P18" s="42"/>
      <c r="Q18" s="42">
        <f t="shared" si="13"/>
        <v>0</v>
      </c>
      <c r="R18" s="42">
        <f t="shared" si="10"/>
        <v>0</v>
      </c>
      <c r="S18" s="42">
        <f t="shared" si="9"/>
        <v>0</v>
      </c>
    </row>
    <row r="19" spans="1:19" x14ac:dyDescent="0.25">
      <c r="A19" s="28" t="s">
        <v>104</v>
      </c>
      <c r="B19" s="39">
        <v>0</v>
      </c>
      <c r="C19" s="44">
        <v>7822</v>
      </c>
      <c r="D19" s="41">
        <f t="shared" si="0"/>
        <v>0</v>
      </c>
      <c r="E19" s="41">
        <f t="shared" si="1"/>
        <v>0</v>
      </c>
      <c r="F19" s="41">
        <f>D19+E19</f>
        <v>0</v>
      </c>
      <c r="G19" s="41">
        <f>F19*12</f>
        <v>0</v>
      </c>
      <c r="H19" s="41">
        <f t="shared" si="14"/>
        <v>0</v>
      </c>
      <c r="I19" s="41">
        <f t="shared" si="11"/>
        <v>0</v>
      </c>
      <c r="J19" s="41">
        <f t="shared" si="15"/>
        <v>0</v>
      </c>
      <c r="K19" s="41">
        <f t="shared" si="12"/>
        <v>0</v>
      </c>
      <c r="L19" s="41">
        <f t="shared" si="16"/>
        <v>0</v>
      </c>
      <c r="M19" s="42"/>
      <c r="N19" s="42"/>
      <c r="O19" s="42"/>
      <c r="P19" s="42"/>
      <c r="Q19" s="42">
        <f>G19*3</f>
        <v>0</v>
      </c>
      <c r="R19" s="42">
        <f t="shared" si="10"/>
        <v>0</v>
      </c>
      <c r="S19" s="42">
        <f t="shared" si="9"/>
        <v>0</v>
      </c>
    </row>
    <row r="20" spans="1:19" ht="31.5" x14ac:dyDescent="0.25">
      <c r="A20" s="28" t="s">
        <v>130</v>
      </c>
      <c r="B20" s="39">
        <v>0</v>
      </c>
      <c r="C20" s="44">
        <v>7462</v>
      </c>
      <c r="D20" s="41">
        <f t="shared" si="0"/>
        <v>0</v>
      </c>
      <c r="E20" s="41">
        <f t="shared" si="1"/>
        <v>0</v>
      </c>
      <c r="F20" s="41">
        <f t="shared" ref="F20:F28" si="17">D20+E20</f>
        <v>0</v>
      </c>
      <c r="G20" s="41">
        <f t="shared" ref="G20:G28" si="18">F20*12</f>
        <v>0</v>
      </c>
      <c r="H20" s="41">
        <f t="shared" si="14"/>
        <v>0</v>
      </c>
      <c r="I20" s="41">
        <f t="shared" si="11"/>
        <v>0</v>
      </c>
      <c r="J20" s="41">
        <f t="shared" si="15"/>
        <v>0</v>
      </c>
      <c r="K20" s="41">
        <f t="shared" si="12"/>
        <v>0</v>
      </c>
      <c r="L20" s="41">
        <f t="shared" si="16"/>
        <v>0</v>
      </c>
      <c r="M20" s="42"/>
      <c r="N20" s="42"/>
      <c r="O20" s="42"/>
      <c r="P20" s="42"/>
      <c r="Q20" s="42">
        <f t="shared" ref="Q20:Q28" si="19">G20*3</f>
        <v>0</v>
      </c>
      <c r="R20" s="42">
        <f t="shared" si="10"/>
        <v>0</v>
      </c>
      <c r="S20" s="42">
        <f t="shared" si="9"/>
        <v>0</v>
      </c>
    </row>
    <row r="21" spans="1:19" x14ac:dyDescent="0.25">
      <c r="A21" s="28" t="s">
        <v>129</v>
      </c>
      <c r="B21" s="39">
        <v>0</v>
      </c>
      <c r="C21" s="44">
        <v>7112</v>
      </c>
      <c r="D21" s="41">
        <f t="shared" si="0"/>
        <v>0</v>
      </c>
      <c r="E21" s="41">
        <f t="shared" si="1"/>
        <v>0</v>
      </c>
      <c r="F21" s="41">
        <f t="shared" si="17"/>
        <v>0</v>
      </c>
      <c r="G21" s="41">
        <f t="shared" si="18"/>
        <v>0</v>
      </c>
      <c r="H21" s="41">
        <f t="shared" si="14"/>
        <v>0</v>
      </c>
      <c r="I21" s="41">
        <f t="shared" si="11"/>
        <v>0</v>
      </c>
      <c r="J21" s="41">
        <f t="shared" si="15"/>
        <v>0</v>
      </c>
      <c r="K21" s="41">
        <f t="shared" si="12"/>
        <v>0</v>
      </c>
      <c r="L21" s="41">
        <f t="shared" si="16"/>
        <v>0</v>
      </c>
      <c r="M21" s="42"/>
      <c r="N21" s="42"/>
      <c r="O21" s="42"/>
      <c r="P21" s="42"/>
      <c r="Q21" s="42">
        <f t="shared" si="19"/>
        <v>0</v>
      </c>
      <c r="R21" s="42">
        <f t="shared" si="10"/>
        <v>0</v>
      </c>
      <c r="S21" s="42">
        <f t="shared" si="9"/>
        <v>0</v>
      </c>
    </row>
    <row r="22" spans="1:19" x14ac:dyDescent="0.25">
      <c r="A22" s="28" t="s">
        <v>105</v>
      </c>
      <c r="B22" s="39">
        <v>0</v>
      </c>
      <c r="C22" s="44">
        <v>6463</v>
      </c>
      <c r="D22" s="41">
        <f t="shared" si="0"/>
        <v>0</v>
      </c>
      <c r="E22" s="41">
        <f t="shared" si="1"/>
        <v>0</v>
      </c>
      <c r="F22" s="41">
        <f t="shared" si="17"/>
        <v>0</v>
      </c>
      <c r="G22" s="41">
        <f t="shared" si="18"/>
        <v>0</v>
      </c>
      <c r="H22" s="41">
        <f t="shared" si="14"/>
        <v>0</v>
      </c>
      <c r="I22" s="41">
        <f t="shared" si="11"/>
        <v>0</v>
      </c>
      <c r="J22" s="41">
        <f t="shared" si="15"/>
        <v>0</v>
      </c>
      <c r="K22" s="41">
        <f t="shared" si="12"/>
        <v>0</v>
      </c>
      <c r="L22" s="41">
        <f t="shared" si="16"/>
        <v>0</v>
      </c>
      <c r="M22" s="42"/>
      <c r="N22" s="42"/>
      <c r="O22" s="42"/>
      <c r="P22" s="42"/>
      <c r="Q22" s="42">
        <f t="shared" si="19"/>
        <v>0</v>
      </c>
      <c r="R22" s="42">
        <f t="shared" si="10"/>
        <v>0</v>
      </c>
      <c r="S22" s="42">
        <f t="shared" si="9"/>
        <v>0</v>
      </c>
    </row>
    <row r="23" spans="1:19" x14ac:dyDescent="0.25">
      <c r="A23" s="28" t="s">
        <v>106</v>
      </c>
      <c r="B23" s="39">
        <v>0</v>
      </c>
      <c r="C23" s="44">
        <v>6164</v>
      </c>
      <c r="D23" s="41">
        <f t="shared" si="0"/>
        <v>0</v>
      </c>
      <c r="E23" s="41">
        <f t="shared" si="1"/>
        <v>0</v>
      </c>
      <c r="F23" s="41">
        <f t="shared" si="17"/>
        <v>0</v>
      </c>
      <c r="G23" s="41">
        <f t="shared" si="18"/>
        <v>0</v>
      </c>
      <c r="H23" s="41">
        <f t="shared" si="14"/>
        <v>0</v>
      </c>
      <c r="I23" s="41">
        <f t="shared" si="11"/>
        <v>0</v>
      </c>
      <c r="J23" s="41">
        <f>((F23+(H23/12))*2)</f>
        <v>0</v>
      </c>
      <c r="K23" s="41">
        <f t="shared" si="12"/>
        <v>0</v>
      </c>
      <c r="L23" s="41">
        <f t="shared" si="16"/>
        <v>0</v>
      </c>
      <c r="M23" s="42"/>
      <c r="N23" s="42"/>
      <c r="O23" s="42"/>
      <c r="P23" s="42"/>
      <c r="Q23" s="42">
        <f t="shared" si="19"/>
        <v>0</v>
      </c>
      <c r="R23" s="42">
        <f t="shared" si="10"/>
        <v>0</v>
      </c>
      <c r="S23" s="42">
        <f t="shared" si="9"/>
        <v>0</v>
      </c>
    </row>
    <row r="24" spans="1:19" ht="31.5" x14ac:dyDescent="0.25">
      <c r="A24" s="29" t="s">
        <v>107</v>
      </c>
      <c r="B24" s="45">
        <v>0</v>
      </c>
      <c r="C24" s="46">
        <v>5328</v>
      </c>
      <c r="D24" s="47">
        <f t="shared" si="0"/>
        <v>0</v>
      </c>
      <c r="E24" s="47">
        <f t="shared" si="1"/>
        <v>0</v>
      </c>
      <c r="F24" s="47">
        <f t="shared" si="17"/>
        <v>0</v>
      </c>
      <c r="G24" s="47">
        <f t="shared" si="18"/>
        <v>0</v>
      </c>
      <c r="H24" s="47">
        <f t="shared" si="14"/>
        <v>0</v>
      </c>
      <c r="I24" s="47">
        <f t="shared" si="11"/>
        <v>0</v>
      </c>
      <c r="J24" s="47">
        <f t="shared" ref="J24:J28" si="20">((F24+(H24/12))*2)</f>
        <v>0</v>
      </c>
      <c r="K24" s="47">
        <f t="shared" si="12"/>
        <v>0</v>
      </c>
      <c r="L24" s="47">
        <f t="shared" si="16"/>
        <v>0</v>
      </c>
      <c r="M24" s="48"/>
      <c r="N24" s="48"/>
      <c r="O24" s="48"/>
      <c r="P24" s="48"/>
      <c r="Q24" s="42">
        <f t="shared" si="19"/>
        <v>0</v>
      </c>
      <c r="R24" s="42">
        <f t="shared" si="10"/>
        <v>0</v>
      </c>
      <c r="S24" s="48">
        <f t="shared" si="9"/>
        <v>0</v>
      </c>
    </row>
    <row r="25" spans="1:19" x14ac:dyDescent="0.25">
      <c r="A25" s="33" t="s">
        <v>108</v>
      </c>
      <c r="B25" s="45">
        <v>0</v>
      </c>
      <c r="C25" s="46">
        <v>4580</v>
      </c>
      <c r="D25" s="47">
        <f t="shared" si="0"/>
        <v>0</v>
      </c>
      <c r="E25" s="47">
        <f t="shared" si="1"/>
        <v>0</v>
      </c>
      <c r="F25" s="47">
        <f t="shared" si="17"/>
        <v>0</v>
      </c>
      <c r="G25" s="47">
        <f t="shared" si="18"/>
        <v>0</v>
      </c>
      <c r="H25" s="47">
        <f t="shared" si="14"/>
        <v>0</v>
      </c>
      <c r="I25" s="47">
        <f t="shared" si="11"/>
        <v>0</v>
      </c>
      <c r="J25" s="47">
        <f t="shared" si="20"/>
        <v>0</v>
      </c>
      <c r="K25" s="47">
        <f t="shared" si="12"/>
        <v>0</v>
      </c>
      <c r="L25" s="47">
        <f t="shared" si="16"/>
        <v>0</v>
      </c>
      <c r="M25" s="48"/>
      <c r="N25" s="48"/>
      <c r="O25" s="48"/>
      <c r="P25" s="48"/>
      <c r="Q25" s="42">
        <f t="shared" si="19"/>
        <v>0</v>
      </c>
      <c r="R25" s="42">
        <f t="shared" si="10"/>
        <v>0</v>
      </c>
      <c r="S25" s="48">
        <f t="shared" si="9"/>
        <v>0</v>
      </c>
    </row>
    <row r="26" spans="1:19" x14ac:dyDescent="0.25">
      <c r="A26" s="33" t="s">
        <v>131</v>
      </c>
      <c r="B26" s="45">
        <v>0</v>
      </c>
      <c r="C26" s="46">
        <v>3507</v>
      </c>
      <c r="D26" s="47">
        <f t="shared" si="0"/>
        <v>0</v>
      </c>
      <c r="E26" s="47">
        <f t="shared" si="1"/>
        <v>0</v>
      </c>
      <c r="F26" s="47">
        <f t="shared" si="17"/>
        <v>0</v>
      </c>
      <c r="G26" s="47">
        <f t="shared" si="18"/>
        <v>0</v>
      </c>
      <c r="H26" s="47">
        <f t="shared" si="14"/>
        <v>0</v>
      </c>
      <c r="I26" s="47">
        <f t="shared" si="11"/>
        <v>0</v>
      </c>
      <c r="J26" s="47">
        <f t="shared" si="20"/>
        <v>0</v>
      </c>
      <c r="K26" s="47">
        <f t="shared" si="12"/>
        <v>0</v>
      </c>
      <c r="L26" s="47">
        <f t="shared" si="16"/>
        <v>0</v>
      </c>
      <c r="M26" s="48"/>
      <c r="N26" s="48"/>
      <c r="O26" s="48"/>
      <c r="P26" s="48"/>
      <c r="Q26" s="42">
        <f t="shared" si="19"/>
        <v>0</v>
      </c>
      <c r="R26" s="42">
        <f t="shared" si="10"/>
        <v>0</v>
      </c>
      <c r="S26" s="48">
        <f t="shared" si="9"/>
        <v>0</v>
      </c>
    </row>
    <row r="27" spans="1:19" x14ac:dyDescent="0.25">
      <c r="A27" s="33" t="s">
        <v>132</v>
      </c>
      <c r="B27" s="45">
        <v>0</v>
      </c>
      <c r="C27" s="46">
        <v>3071</v>
      </c>
      <c r="D27" s="47">
        <f t="shared" si="0"/>
        <v>0</v>
      </c>
      <c r="E27" s="47">
        <f t="shared" si="1"/>
        <v>0</v>
      </c>
      <c r="F27" s="47">
        <f t="shared" si="17"/>
        <v>0</v>
      </c>
      <c r="G27" s="47">
        <f t="shared" si="18"/>
        <v>0</v>
      </c>
      <c r="H27" s="47">
        <f t="shared" si="14"/>
        <v>0</v>
      </c>
      <c r="I27" s="47">
        <f t="shared" si="11"/>
        <v>0</v>
      </c>
      <c r="J27" s="47">
        <f t="shared" si="20"/>
        <v>0</v>
      </c>
      <c r="K27" s="47">
        <f t="shared" si="12"/>
        <v>0</v>
      </c>
      <c r="L27" s="47">
        <f t="shared" si="16"/>
        <v>0</v>
      </c>
      <c r="M27" s="48"/>
      <c r="N27" s="48"/>
      <c r="O27" s="48"/>
      <c r="P27" s="48"/>
      <c r="Q27" s="42">
        <f t="shared" si="19"/>
        <v>0</v>
      </c>
      <c r="R27" s="42">
        <f t="shared" si="10"/>
        <v>0</v>
      </c>
      <c r="S27" s="48">
        <f t="shared" si="9"/>
        <v>0</v>
      </c>
    </row>
    <row r="28" spans="1:19" x14ac:dyDescent="0.25">
      <c r="A28" s="33" t="s">
        <v>133</v>
      </c>
      <c r="B28" s="45">
        <v>0</v>
      </c>
      <c r="C28" s="49">
        <v>2935</v>
      </c>
      <c r="D28" s="50">
        <f t="shared" si="0"/>
        <v>0</v>
      </c>
      <c r="E28" s="50">
        <f t="shared" si="1"/>
        <v>0</v>
      </c>
      <c r="F28" s="50">
        <f t="shared" si="17"/>
        <v>0</v>
      </c>
      <c r="G28" s="50">
        <f t="shared" si="18"/>
        <v>0</v>
      </c>
      <c r="H28" s="50">
        <f t="shared" si="14"/>
        <v>0</v>
      </c>
      <c r="I28" s="50">
        <f t="shared" si="11"/>
        <v>0</v>
      </c>
      <c r="J28" s="50">
        <f t="shared" si="20"/>
        <v>0</v>
      </c>
      <c r="K28" s="50">
        <f t="shared" si="12"/>
        <v>0</v>
      </c>
      <c r="L28" s="50">
        <f t="shared" si="16"/>
        <v>0</v>
      </c>
      <c r="M28" s="51"/>
      <c r="N28" s="51"/>
      <c r="O28" s="51"/>
      <c r="P28" s="51"/>
      <c r="Q28" s="42">
        <f t="shared" si="19"/>
        <v>0</v>
      </c>
      <c r="R28" s="42">
        <f t="shared" si="10"/>
        <v>0</v>
      </c>
      <c r="S28" s="51">
        <f t="shared" si="9"/>
        <v>0</v>
      </c>
    </row>
    <row r="29" spans="1:19" ht="15.75" customHeight="1" x14ac:dyDescent="0.25">
      <c r="A29" s="34" t="s">
        <v>109</v>
      </c>
      <c r="B29" s="52">
        <f>SUM(B13:B28)</f>
        <v>0</v>
      </c>
      <c r="C29" s="53">
        <f t="shared" ref="C29:S29" si="21">SUM(C12:C28)</f>
        <v>127505</v>
      </c>
      <c r="D29" s="53">
        <f t="shared" si="21"/>
        <v>0</v>
      </c>
      <c r="E29" s="53">
        <f t="shared" si="21"/>
        <v>0</v>
      </c>
      <c r="F29" s="53">
        <f t="shared" si="21"/>
        <v>0</v>
      </c>
      <c r="G29" s="53">
        <f t="shared" si="21"/>
        <v>0</v>
      </c>
      <c r="H29" s="53">
        <f t="shared" si="21"/>
        <v>0</v>
      </c>
      <c r="I29" s="53">
        <f t="shared" si="21"/>
        <v>0</v>
      </c>
      <c r="J29" s="53">
        <f t="shared" si="21"/>
        <v>0</v>
      </c>
      <c r="K29" s="53">
        <f t="shared" si="21"/>
        <v>0</v>
      </c>
      <c r="L29" s="53">
        <f t="shared" si="21"/>
        <v>0</v>
      </c>
      <c r="M29" s="53">
        <f t="shared" si="21"/>
        <v>0</v>
      </c>
      <c r="N29" s="53">
        <f t="shared" si="21"/>
        <v>0</v>
      </c>
      <c r="O29" s="53">
        <f t="shared" si="21"/>
        <v>0</v>
      </c>
      <c r="P29" s="53">
        <f t="shared" si="21"/>
        <v>0</v>
      </c>
      <c r="Q29" s="53">
        <f t="shared" si="21"/>
        <v>0</v>
      </c>
      <c r="R29" s="53">
        <f t="shared" si="21"/>
        <v>0</v>
      </c>
      <c r="S29" s="53">
        <f t="shared" si="21"/>
        <v>0</v>
      </c>
    </row>
    <row r="30" spans="1:19" x14ac:dyDescent="0.25">
      <c r="A30" s="65" t="s">
        <v>110</v>
      </c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7"/>
    </row>
    <row r="31" spans="1:19" x14ac:dyDescent="0.25">
      <c r="A31" s="33" t="s">
        <v>111</v>
      </c>
      <c r="B31" s="45">
        <v>0</v>
      </c>
      <c r="C31" s="44">
        <v>6515</v>
      </c>
      <c r="D31" s="41">
        <f t="shared" ref="D31:D35" si="22">C31*B31</f>
        <v>0</v>
      </c>
      <c r="E31" s="41">
        <f t="shared" ref="E31:E35" si="23">(D31*15%)</f>
        <v>0</v>
      </c>
      <c r="F31" s="41">
        <f t="shared" ref="F31:F35" si="24">D31+E31</f>
        <v>0</v>
      </c>
      <c r="G31" s="41">
        <f t="shared" ref="G31:G35" si="25">F31*12</f>
        <v>0</v>
      </c>
      <c r="H31" s="41"/>
      <c r="I31" s="41">
        <f>(F31*3)</f>
        <v>0</v>
      </c>
      <c r="J31" s="41">
        <f>F31*4</f>
        <v>0</v>
      </c>
      <c r="K31" s="41"/>
      <c r="L31" s="41"/>
      <c r="M31" s="42">
        <f>(F31*8.5)</f>
        <v>0</v>
      </c>
      <c r="N31" s="42"/>
      <c r="O31" s="42"/>
      <c r="P31" s="42"/>
      <c r="Q31" s="42"/>
      <c r="R31" s="42">
        <f>D31*2</f>
        <v>0</v>
      </c>
      <c r="S31" s="42">
        <f t="shared" ref="S31:S35" si="26">G31+H31+I31+J31+K31+L31+M31+N31+O31+P31+Q31+R31</f>
        <v>0</v>
      </c>
    </row>
    <row r="32" spans="1:19" x14ac:dyDescent="0.25">
      <c r="A32" s="33" t="s">
        <v>112</v>
      </c>
      <c r="B32" s="45">
        <v>0</v>
      </c>
      <c r="C32" s="44">
        <v>9062</v>
      </c>
      <c r="D32" s="41">
        <f t="shared" si="22"/>
        <v>0</v>
      </c>
      <c r="E32" s="41">
        <f t="shared" si="23"/>
        <v>0</v>
      </c>
      <c r="F32" s="41">
        <f t="shared" si="24"/>
        <v>0</v>
      </c>
      <c r="G32" s="41">
        <f t="shared" si="25"/>
        <v>0</v>
      </c>
      <c r="H32" s="41"/>
      <c r="I32" s="41">
        <f t="shared" ref="I32:I35" si="27">(F32*3)</f>
        <v>0</v>
      </c>
      <c r="J32" s="41">
        <f t="shared" ref="J32:J35" si="28">F32*4</f>
        <v>0</v>
      </c>
      <c r="K32" s="41"/>
      <c r="L32" s="41"/>
      <c r="M32" s="42">
        <f t="shared" ref="M32:M35" si="29">(F32*8.5)</f>
        <v>0</v>
      </c>
      <c r="N32" s="42"/>
      <c r="O32" s="42"/>
      <c r="P32" s="42"/>
      <c r="Q32" s="42"/>
      <c r="R32" s="42">
        <f t="shared" ref="R32:R35" si="30">D32*2</f>
        <v>0</v>
      </c>
      <c r="S32" s="42">
        <f t="shared" si="26"/>
        <v>0</v>
      </c>
    </row>
    <row r="33" spans="1:19" x14ac:dyDescent="0.25">
      <c r="A33" s="33" t="s">
        <v>113</v>
      </c>
      <c r="B33" s="45">
        <v>0</v>
      </c>
      <c r="C33" s="44">
        <v>6515</v>
      </c>
      <c r="D33" s="41">
        <f t="shared" si="22"/>
        <v>0</v>
      </c>
      <c r="E33" s="41">
        <f t="shared" si="23"/>
        <v>0</v>
      </c>
      <c r="F33" s="41">
        <f t="shared" si="24"/>
        <v>0</v>
      </c>
      <c r="G33" s="41">
        <f t="shared" si="25"/>
        <v>0</v>
      </c>
      <c r="H33" s="41"/>
      <c r="I33" s="41">
        <f t="shared" si="27"/>
        <v>0</v>
      </c>
      <c r="J33" s="41">
        <f t="shared" si="28"/>
        <v>0</v>
      </c>
      <c r="K33" s="41"/>
      <c r="L33" s="41"/>
      <c r="M33" s="42">
        <f t="shared" si="29"/>
        <v>0</v>
      </c>
      <c r="N33" s="42"/>
      <c r="O33" s="42"/>
      <c r="P33" s="42"/>
      <c r="Q33" s="42"/>
      <c r="R33" s="42">
        <f t="shared" si="30"/>
        <v>0</v>
      </c>
      <c r="S33" s="42">
        <f t="shared" si="26"/>
        <v>0</v>
      </c>
    </row>
    <row r="34" spans="1:19" x14ac:dyDescent="0.25">
      <c r="A34" s="33" t="s">
        <v>114</v>
      </c>
      <c r="B34" s="45">
        <v>0</v>
      </c>
      <c r="C34" s="44">
        <v>6515</v>
      </c>
      <c r="D34" s="41">
        <f t="shared" si="22"/>
        <v>0</v>
      </c>
      <c r="E34" s="41">
        <f t="shared" si="23"/>
        <v>0</v>
      </c>
      <c r="F34" s="41">
        <f t="shared" si="24"/>
        <v>0</v>
      </c>
      <c r="G34" s="41">
        <f t="shared" si="25"/>
        <v>0</v>
      </c>
      <c r="H34" s="41"/>
      <c r="I34" s="41">
        <f t="shared" si="27"/>
        <v>0</v>
      </c>
      <c r="J34" s="41">
        <f t="shared" si="28"/>
        <v>0</v>
      </c>
      <c r="K34" s="41"/>
      <c r="L34" s="41"/>
      <c r="M34" s="42">
        <f t="shared" si="29"/>
        <v>0</v>
      </c>
      <c r="N34" s="42"/>
      <c r="O34" s="42"/>
      <c r="P34" s="42"/>
      <c r="Q34" s="42"/>
      <c r="R34" s="42">
        <f t="shared" si="30"/>
        <v>0</v>
      </c>
      <c r="S34" s="42">
        <f t="shared" si="26"/>
        <v>0</v>
      </c>
    </row>
    <row r="35" spans="1:19" x14ac:dyDescent="0.25">
      <c r="A35" s="33" t="s">
        <v>115</v>
      </c>
      <c r="B35" s="45">
        <v>0</v>
      </c>
      <c r="C35" s="44">
        <v>7692</v>
      </c>
      <c r="D35" s="41">
        <f t="shared" si="22"/>
        <v>0</v>
      </c>
      <c r="E35" s="41">
        <f t="shared" si="23"/>
        <v>0</v>
      </c>
      <c r="F35" s="41">
        <f t="shared" si="24"/>
        <v>0</v>
      </c>
      <c r="G35" s="41">
        <f t="shared" si="25"/>
        <v>0</v>
      </c>
      <c r="H35" s="41"/>
      <c r="I35" s="41">
        <f t="shared" si="27"/>
        <v>0</v>
      </c>
      <c r="J35" s="41">
        <f t="shared" si="28"/>
        <v>0</v>
      </c>
      <c r="K35" s="41"/>
      <c r="L35" s="41"/>
      <c r="M35" s="42">
        <f t="shared" si="29"/>
        <v>0</v>
      </c>
      <c r="N35" s="42"/>
      <c r="O35" s="42"/>
      <c r="P35" s="42"/>
      <c r="Q35" s="42"/>
      <c r="R35" s="42">
        <f t="shared" si="30"/>
        <v>0</v>
      </c>
      <c r="S35" s="42">
        <f t="shared" si="26"/>
        <v>0</v>
      </c>
    </row>
    <row r="36" spans="1:19" x14ac:dyDescent="0.25">
      <c r="A36" s="34" t="s">
        <v>135</v>
      </c>
      <c r="B36" s="52">
        <f t="shared" ref="B36" si="31">SUM(B31:B35)</f>
        <v>0</v>
      </c>
      <c r="C36" s="53"/>
      <c r="D36" s="53">
        <f t="shared" ref="D36:I36" si="32">SUM(D31:D35)</f>
        <v>0</v>
      </c>
      <c r="E36" s="53">
        <f t="shared" si="32"/>
        <v>0</v>
      </c>
      <c r="F36" s="53">
        <f t="shared" si="32"/>
        <v>0</v>
      </c>
      <c r="G36" s="53">
        <f t="shared" si="32"/>
        <v>0</v>
      </c>
      <c r="H36" s="53">
        <f t="shared" si="32"/>
        <v>0</v>
      </c>
      <c r="I36" s="53">
        <f t="shared" si="32"/>
        <v>0</v>
      </c>
      <c r="J36" s="53">
        <f>SUM(J31:J35)</f>
        <v>0</v>
      </c>
      <c r="K36" s="53">
        <f t="shared" ref="K36:R36" si="33">SUM(K31:K35)</f>
        <v>0</v>
      </c>
      <c r="L36" s="53">
        <f t="shared" si="33"/>
        <v>0</v>
      </c>
      <c r="M36" s="53">
        <f t="shared" si="33"/>
        <v>0</v>
      </c>
      <c r="N36" s="53">
        <f t="shared" si="33"/>
        <v>0</v>
      </c>
      <c r="O36" s="53">
        <f t="shared" si="33"/>
        <v>0</v>
      </c>
      <c r="P36" s="53">
        <f t="shared" si="33"/>
        <v>0</v>
      </c>
      <c r="Q36" s="53">
        <f t="shared" si="33"/>
        <v>0</v>
      </c>
      <c r="R36" s="53">
        <f t="shared" si="33"/>
        <v>0</v>
      </c>
      <c r="S36" s="54">
        <f>SUM(S31:S35)</f>
        <v>0</v>
      </c>
    </row>
    <row r="37" spans="1:19" x14ac:dyDescent="0.25">
      <c r="A37" s="34" t="s">
        <v>116</v>
      </c>
      <c r="B37" s="52">
        <f>B29+B36</f>
        <v>0</v>
      </c>
      <c r="C37" s="53"/>
      <c r="D37" s="53">
        <f>D29+D36</f>
        <v>0</v>
      </c>
      <c r="E37" s="53">
        <f t="shared" ref="E37:S37" si="34">E29+E36</f>
        <v>0</v>
      </c>
      <c r="F37" s="53">
        <f t="shared" si="34"/>
        <v>0</v>
      </c>
      <c r="G37" s="53">
        <f t="shared" si="34"/>
        <v>0</v>
      </c>
      <c r="H37" s="53">
        <f t="shared" si="34"/>
        <v>0</v>
      </c>
      <c r="I37" s="53">
        <f t="shared" si="34"/>
        <v>0</v>
      </c>
      <c r="J37" s="53">
        <f t="shared" si="34"/>
        <v>0</v>
      </c>
      <c r="K37" s="53">
        <f t="shared" si="34"/>
        <v>0</v>
      </c>
      <c r="L37" s="53">
        <f t="shared" si="34"/>
        <v>0</v>
      </c>
      <c r="M37" s="53">
        <f t="shared" si="34"/>
        <v>0</v>
      </c>
      <c r="N37" s="53">
        <f t="shared" si="34"/>
        <v>0</v>
      </c>
      <c r="O37" s="53">
        <f t="shared" si="34"/>
        <v>0</v>
      </c>
      <c r="P37" s="53">
        <f t="shared" si="34"/>
        <v>0</v>
      </c>
      <c r="Q37" s="53">
        <f t="shared" si="34"/>
        <v>0</v>
      </c>
      <c r="R37" s="53">
        <f t="shared" si="34"/>
        <v>0</v>
      </c>
      <c r="S37" s="53">
        <f t="shared" si="34"/>
        <v>0</v>
      </c>
    </row>
    <row r="39" spans="1:19" x14ac:dyDescent="0.25">
      <c r="A39" s="1" t="s">
        <v>36</v>
      </c>
      <c r="C39" s="68"/>
      <c r="D39" s="68"/>
      <c r="E39" s="30"/>
      <c r="F39" s="68"/>
      <c r="G39" s="68"/>
      <c r="H39" s="68"/>
      <c r="I39" s="30"/>
      <c r="J39" s="30"/>
      <c r="K39" s="30"/>
      <c r="L39" s="30"/>
    </row>
    <row r="40" spans="1:19" x14ac:dyDescent="0.25">
      <c r="C40" s="57" t="s">
        <v>38</v>
      </c>
      <c r="D40" s="57"/>
      <c r="E40" s="30"/>
      <c r="F40" s="70" t="s">
        <v>37</v>
      </c>
      <c r="G40" s="70"/>
      <c r="H40" s="70"/>
      <c r="I40" s="30"/>
      <c r="J40" s="30"/>
      <c r="K40" s="30"/>
      <c r="L40" s="30"/>
    </row>
    <row r="42" spans="1:19" x14ac:dyDescent="0.25">
      <c r="A42" s="1" t="s">
        <v>39</v>
      </c>
      <c r="C42" s="68"/>
      <c r="D42" s="68"/>
      <c r="F42" s="68"/>
      <c r="G42" s="68"/>
      <c r="H42" s="68"/>
      <c r="J42" s="68"/>
      <c r="K42" s="68"/>
      <c r="L42" s="68"/>
      <c r="M42" s="68"/>
      <c r="N42" s="30"/>
      <c r="O42" s="68"/>
      <c r="P42" s="68"/>
      <c r="Q42" s="30"/>
      <c r="R42" s="30"/>
      <c r="S42" s="55"/>
    </row>
    <row r="43" spans="1:19" x14ac:dyDescent="0.25">
      <c r="C43" s="69" t="s">
        <v>40</v>
      </c>
      <c r="D43" s="69"/>
      <c r="F43" s="69" t="s">
        <v>38</v>
      </c>
      <c r="G43" s="69"/>
      <c r="H43" s="69"/>
      <c r="J43" s="69" t="s">
        <v>37</v>
      </c>
      <c r="K43" s="69"/>
      <c r="L43" s="69"/>
      <c r="M43" s="69"/>
      <c r="N43" s="30"/>
      <c r="O43" s="69" t="s">
        <v>41</v>
      </c>
      <c r="P43" s="69"/>
      <c r="Q43" s="30"/>
      <c r="R43" s="30"/>
      <c r="S43" s="55"/>
    </row>
    <row r="44" spans="1:19" x14ac:dyDescent="0.25">
      <c r="C44" s="55"/>
      <c r="D44" s="30"/>
      <c r="E44" s="30"/>
      <c r="F44" s="30"/>
      <c r="G44" s="30"/>
      <c r="H44" s="30"/>
      <c r="I44" s="30"/>
      <c r="J44" s="55"/>
      <c r="K44" s="30"/>
      <c r="L44" s="30"/>
      <c r="M44" s="30"/>
      <c r="N44" s="30"/>
      <c r="O44" s="55"/>
      <c r="P44" s="30"/>
      <c r="Q44" s="30"/>
      <c r="R44" s="30"/>
      <c r="S44" s="30"/>
    </row>
    <row r="45" spans="1:19" ht="63" customHeight="1" x14ac:dyDescent="0.25">
      <c r="A45" s="58" t="s">
        <v>118</v>
      </c>
      <c r="B45" s="58"/>
      <c r="C45" s="58"/>
      <c r="D45" s="58"/>
      <c r="E45" s="58"/>
    </row>
  </sheetData>
  <mergeCells count="27">
    <mergeCell ref="A30:S30"/>
    <mergeCell ref="A45:E45"/>
    <mergeCell ref="J42:M42"/>
    <mergeCell ref="O42:P42"/>
    <mergeCell ref="C43:D43"/>
    <mergeCell ref="F43:H43"/>
    <mergeCell ref="J43:M43"/>
    <mergeCell ref="O43:P43"/>
    <mergeCell ref="C39:D39"/>
    <mergeCell ref="F39:H39"/>
    <mergeCell ref="C40:D40"/>
    <mergeCell ref="F40:H40"/>
    <mergeCell ref="C42:D42"/>
    <mergeCell ref="F42:H42"/>
    <mergeCell ref="A11:S11"/>
    <mergeCell ref="M1:S1"/>
    <mergeCell ref="M2:S2"/>
    <mergeCell ref="A5:S5"/>
    <mergeCell ref="A3:S3"/>
    <mergeCell ref="A4:S4"/>
    <mergeCell ref="B7:B9"/>
    <mergeCell ref="C7:C9"/>
    <mergeCell ref="D7:D9"/>
    <mergeCell ref="E7:E9"/>
    <mergeCell ref="F7:F9"/>
    <mergeCell ref="G7:G9"/>
    <mergeCell ref="S7:S9"/>
  </mergeCells>
  <printOptions horizontalCentered="1"/>
  <pageMargins left="0.11811023622047245" right="0.11811023622047245" top="0.74803149606299213" bottom="0.15748031496062992" header="0.31496062992125984" footer="0.31496062992125984"/>
  <pageSetup paperSize="9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5"/>
  <sheetViews>
    <sheetView workbookViewId="0">
      <selection activeCell="X1" sqref="X1:AL1"/>
    </sheetView>
  </sheetViews>
  <sheetFormatPr defaultRowHeight="15.75" x14ac:dyDescent="0.25"/>
  <cols>
    <col min="1" max="1" width="20.85546875" style="5" customWidth="1"/>
    <col min="2" max="2" width="16.28515625" style="5" customWidth="1"/>
    <col min="3" max="38" width="6.28515625" style="5" customWidth="1"/>
    <col min="39" max="16384" width="9.140625" style="5"/>
  </cols>
  <sheetData>
    <row r="1" spans="1:38" ht="15.75" customHeight="1" x14ac:dyDescent="0.25">
      <c r="A1" s="1"/>
      <c r="X1" s="57" t="s">
        <v>34</v>
      </c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</row>
    <row r="2" spans="1:38" ht="51.75" customHeight="1" x14ac:dyDescent="0.25">
      <c r="A2" s="1"/>
      <c r="X2" s="84" t="s">
        <v>125</v>
      </c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</row>
    <row r="3" spans="1:38" x14ac:dyDescent="0.25">
      <c r="A3" s="4"/>
    </row>
    <row r="4" spans="1:38" x14ac:dyDescent="0.25">
      <c r="A4" s="85" t="s">
        <v>123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</row>
    <row r="5" spans="1:38" x14ac:dyDescent="0.25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</row>
    <row r="6" spans="1:38" x14ac:dyDescent="0.25">
      <c r="A6" s="4"/>
    </row>
    <row r="7" spans="1:38" x14ac:dyDescent="0.25">
      <c r="A7" s="4" t="s">
        <v>42</v>
      </c>
      <c r="B7" s="4"/>
      <c r="C7" s="4"/>
      <c r="D7" s="4"/>
      <c r="E7" s="4"/>
      <c r="F7" s="4"/>
      <c r="G7" s="4"/>
      <c r="H7" s="4"/>
      <c r="I7" s="4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</row>
    <row r="8" spans="1:38" x14ac:dyDescent="0.25">
      <c r="A8" s="4"/>
    </row>
    <row r="9" spans="1:38" ht="39.75" customHeight="1" x14ac:dyDescent="0.25">
      <c r="A9" s="77" t="s">
        <v>52</v>
      </c>
      <c r="B9" s="77" t="s">
        <v>60</v>
      </c>
      <c r="C9" s="75" t="s">
        <v>53</v>
      </c>
      <c r="D9" s="76" t="s">
        <v>54</v>
      </c>
      <c r="E9" s="76"/>
      <c r="F9" s="76"/>
      <c r="G9" s="76"/>
      <c r="H9" s="76"/>
      <c r="I9" s="81" t="s">
        <v>55</v>
      </c>
      <c r="J9" s="82"/>
      <c r="K9" s="82"/>
      <c r="L9" s="82"/>
      <c r="M9" s="83"/>
      <c r="N9" s="76" t="s">
        <v>56</v>
      </c>
      <c r="O9" s="76"/>
      <c r="P9" s="76"/>
      <c r="Q9" s="76"/>
      <c r="R9" s="76"/>
      <c r="S9" s="76" t="s">
        <v>57</v>
      </c>
      <c r="T9" s="76"/>
      <c r="U9" s="76"/>
      <c r="V9" s="76"/>
      <c r="W9" s="76"/>
      <c r="X9" s="76" t="s">
        <v>58</v>
      </c>
      <c r="Y9" s="76"/>
      <c r="Z9" s="76"/>
      <c r="AA9" s="76"/>
      <c r="AB9" s="76"/>
      <c r="AC9" s="77" t="s">
        <v>59</v>
      </c>
      <c r="AD9" s="77"/>
      <c r="AE9" s="77"/>
      <c r="AF9" s="77"/>
      <c r="AG9" s="77"/>
      <c r="AH9" s="77" t="s">
        <v>61</v>
      </c>
      <c r="AI9" s="77"/>
      <c r="AJ9" s="77"/>
      <c r="AK9" s="77"/>
      <c r="AL9" s="77"/>
    </row>
    <row r="10" spans="1:38" ht="15.75" customHeight="1" x14ac:dyDescent="0.25">
      <c r="A10" s="77"/>
      <c r="B10" s="77"/>
      <c r="C10" s="75"/>
      <c r="D10" s="75" t="s">
        <v>0</v>
      </c>
      <c r="E10" s="75" t="s">
        <v>1</v>
      </c>
      <c r="F10" s="76">
        <v>2023</v>
      </c>
      <c r="G10" s="76"/>
      <c r="H10" s="76"/>
      <c r="I10" s="75" t="s">
        <v>0</v>
      </c>
      <c r="J10" s="75" t="s">
        <v>1</v>
      </c>
      <c r="K10" s="76">
        <v>2023</v>
      </c>
      <c r="L10" s="76"/>
      <c r="M10" s="76"/>
      <c r="N10" s="75" t="s">
        <v>0</v>
      </c>
      <c r="O10" s="75" t="s">
        <v>1</v>
      </c>
      <c r="P10" s="76">
        <v>2023</v>
      </c>
      <c r="Q10" s="76"/>
      <c r="R10" s="76"/>
      <c r="S10" s="75" t="s">
        <v>0</v>
      </c>
      <c r="T10" s="75" t="s">
        <v>1</v>
      </c>
      <c r="U10" s="76">
        <v>2023</v>
      </c>
      <c r="V10" s="76"/>
      <c r="W10" s="76"/>
      <c r="X10" s="75" t="s">
        <v>0</v>
      </c>
      <c r="Y10" s="75" t="s">
        <v>1</v>
      </c>
      <c r="Z10" s="76">
        <v>2023</v>
      </c>
      <c r="AA10" s="76"/>
      <c r="AB10" s="76"/>
      <c r="AC10" s="75" t="s">
        <v>0</v>
      </c>
      <c r="AD10" s="75" t="s">
        <v>1</v>
      </c>
      <c r="AE10" s="76">
        <v>2023</v>
      </c>
      <c r="AF10" s="76"/>
      <c r="AG10" s="76"/>
      <c r="AH10" s="75" t="s">
        <v>0</v>
      </c>
      <c r="AI10" s="75" t="s">
        <v>1</v>
      </c>
      <c r="AJ10" s="76">
        <v>2023</v>
      </c>
      <c r="AK10" s="76"/>
      <c r="AL10" s="76"/>
    </row>
    <row r="11" spans="1:38" ht="67.5" customHeight="1" x14ac:dyDescent="0.25">
      <c r="A11" s="77"/>
      <c r="B11" s="77"/>
      <c r="C11" s="75"/>
      <c r="D11" s="75"/>
      <c r="E11" s="75"/>
      <c r="F11" s="9" t="s">
        <v>2</v>
      </c>
      <c r="G11" s="9" t="s">
        <v>3</v>
      </c>
      <c r="H11" s="9" t="s">
        <v>4</v>
      </c>
      <c r="I11" s="75"/>
      <c r="J11" s="75"/>
      <c r="K11" s="9" t="s">
        <v>5</v>
      </c>
      <c r="L11" s="9" t="s">
        <v>3</v>
      </c>
      <c r="M11" s="9" t="s">
        <v>4</v>
      </c>
      <c r="N11" s="75"/>
      <c r="O11" s="75"/>
      <c r="P11" s="24" t="s">
        <v>5</v>
      </c>
      <c r="Q11" s="9" t="s">
        <v>3</v>
      </c>
      <c r="R11" s="9" t="s">
        <v>4</v>
      </c>
      <c r="S11" s="75"/>
      <c r="T11" s="75"/>
      <c r="U11" s="9" t="s">
        <v>5</v>
      </c>
      <c r="V11" s="9" t="s">
        <v>3</v>
      </c>
      <c r="W11" s="9" t="s">
        <v>4</v>
      </c>
      <c r="X11" s="75"/>
      <c r="Y11" s="75"/>
      <c r="Z11" s="9" t="s">
        <v>6</v>
      </c>
      <c r="AA11" s="9" t="s">
        <v>3</v>
      </c>
      <c r="AB11" s="9" t="s">
        <v>4</v>
      </c>
      <c r="AC11" s="75"/>
      <c r="AD11" s="75"/>
      <c r="AE11" s="24" t="s">
        <v>5</v>
      </c>
      <c r="AF11" s="9" t="s">
        <v>3</v>
      </c>
      <c r="AG11" s="9" t="s">
        <v>4</v>
      </c>
      <c r="AH11" s="75"/>
      <c r="AI11" s="75"/>
      <c r="AJ11" s="9" t="s">
        <v>68</v>
      </c>
      <c r="AK11" s="9" t="s">
        <v>3</v>
      </c>
      <c r="AL11" s="9" t="s">
        <v>4</v>
      </c>
    </row>
    <row r="12" spans="1:38" ht="48" customHeight="1" x14ac:dyDescent="0.25">
      <c r="A12" s="10">
        <v>1</v>
      </c>
      <c r="B12" s="25"/>
      <c r="C12" s="10">
        <v>3</v>
      </c>
      <c r="D12" s="6">
        <v>4</v>
      </c>
      <c r="E12" s="6">
        <v>5</v>
      </c>
      <c r="F12" s="9" t="s">
        <v>7</v>
      </c>
      <c r="G12" s="9" t="s">
        <v>8</v>
      </c>
      <c r="H12" s="9" t="s">
        <v>9</v>
      </c>
      <c r="I12" s="6">
        <v>9</v>
      </c>
      <c r="J12" s="6">
        <v>10</v>
      </c>
      <c r="K12" s="9" t="s">
        <v>10</v>
      </c>
      <c r="L12" s="9" t="s">
        <v>11</v>
      </c>
      <c r="M12" s="9" t="s">
        <v>12</v>
      </c>
      <c r="N12" s="6">
        <v>14</v>
      </c>
      <c r="O12" s="6">
        <v>15</v>
      </c>
      <c r="P12" s="9" t="s">
        <v>13</v>
      </c>
      <c r="Q12" s="9" t="s">
        <v>14</v>
      </c>
      <c r="R12" s="9" t="s">
        <v>15</v>
      </c>
      <c r="S12" s="6">
        <v>19</v>
      </c>
      <c r="T12" s="6">
        <v>20</v>
      </c>
      <c r="U12" s="9" t="s">
        <v>48</v>
      </c>
      <c r="V12" s="9" t="s">
        <v>49</v>
      </c>
      <c r="W12" s="9" t="s">
        <v>50</v>
      </c>
      <c r="X12" s="6">
        <v>24</v>
      </c>
      <c r="Y12" s="6">
        <v>25</v>
      </c>
      <c r="Z12" s="9" t="s">
        <v>51</v>
      </c>
      <c r="AA12" s="9" t="s">
        <v>16</v>
      </c>
      <c r="AB12" s="9" t="s">
        <v>17</v>
      </c>
      <c r="AC12" s="6">
        <v>29</v>
      </c>
      <c r="AD12" s="6">
        <v>30</v>
      </c>
      <c r="AE12" s="9" t="s">
        <v>18</v>
      </c>
      <c r="AF12" s="9" t="s">
        <v>19</v>
      </c>
      <c r="AG12" s="9" t="s">
        <v>20</v>
      </c>
      <c r="AH12" s="6">
        <v>29</v>
      </c>
      <c r="AI12" s="6">
        <v>30</v>
      </c>
      <c r="AJ12" s="9" t="s">
        <v>18</v>
      </c>
      <c r="AK12" s="9" t="s">
        <v>19</v>
      </c>
      <c r="AL12" s="9" t="s">
        <v>20</v>
      </c>
    </row>
    <row r="13" spans="1:38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2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2"/>
      <c r="AI13" s="12"/>
      <c r="AJ13" s="12"/>
      <c r="AK13" s="12"/>
      <c r="AL13" s="12"/>
    </row>
    <row r="14" spans="1:38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2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2"/>
      <c r="AI14" s="12"/>
      <c r="AJ14" s="12"/>
      <c r="AK14" s="12"/>
      <c r="AL14" s="12"/>
    </row>
    <row r="15" spans="1:38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2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2"/>
      <c r="AI15" s="12"/>
      <c r="AJ15" s="12"/>
      <c r="AK15" s="12"/>
      <c r="AL15" s="12"/>
    </row>
    <row r="16" spans="1:38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2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2"/>
      <c r="AI16" s="12"/>
      <c r="AJ16" s="12"/>
      <c r="AK16" s="12"/>
      <c r="AL16" s="12"/>
    </row>
    <row r="17" spans="1:38" x14ac:dyDescent="0.25">
      <c r="A17" s="80" t="s">
        <v>21</v>
      </c>
      <c r="B17" s="80"/>
      <c r="C17" s="80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2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2"/>
      <c r="AI17" s="12"/>
      <c r="AJ17" s="12"/>
      <c r="AK17" s="12"/>
      <c r="AL17" s="12"/>
    </row>
    <row r="18" spans="1:38" x14ac:dyDescent="0.25">
      <c r="A18" s="4"/>
    </row>
    <row r="19" spans="1:38" x14ac:dyDescent="0.25">
      <c r="A19" s="4" t="s">
        <v>36</v>
      </c>
      <c r="D19" s="73"/>
      <c r="E19" s="73"/>
      <c r="F19" s="73"/>
      <c r="H19" s="73"/>
      <c r="I19" s="73"/>
      <c r="J19" s="73"/>
      <c r="K19" s="73"/>
      <c r="L19" s="73"/>
      <c r="M19" s="73"/>
      <c r="N19" s="73"/>
    </row>
    <row r="20" spans="1:38" x14ac:dyDescent="0.25">
      <c r="D20" s="79" t="s">
        <v>38</v>
      </c>
      <c r="E20" s="79"/>
      <c r="F20" s="79"/>
      <c r="H20" s="78" t="s">
        <v>37</v>
      </c>
      <c r="I20" s="78"/>
      <c r="J20" s="78"/>
      <c r="K20" s="78"/>
      <c r="L20" s="78"/>
      <c r="M20" s="78"/>
      <c r="N20" s="78"/>
    </row>
    <row r="21" spans="1:38" x14ac:dyDescent="0.25">
      <c r="A21" s="4"/>
    </row>
    <row r="22" spans="1:38" x14ac:dyDescent="0.25">
      <c r="A22" s="4" t="s">
        <v>39</v>
      </c>
      <c r="D22" s="73"/>
      <c r="E22" s="73"/>
      <c r="F22" s="73"/>
      <c r="G22" s="73"/>
      <c r="H22" s="73"/>
      <c r="I22" s="73"/>
      <c r="K22" s="73"/>
      <c r="L22" s="73"/>
      <c r="M22" s="73"/>
      <c r="N22" s="73"/>
      <c r="P22" s="73"/>
      <c r="Q22" s="73"/>
      <c r="R22" s="73"/>
      <c r="S22" s="73"/>
      <c r="T22" s="73"/>
      <c r="U22" s="21"/>
      <c r="W22" s="73"/>
      <c r="X22" s="73"/>
      <c r="Y22" s="73"/>
      <c r="Z22" s="73"/>
    </row>
    <row r="23" spans="1:38" x14ac:dyDescent="0.25">
      <c r="D23" s="71" t="s">
        <v>40</v>
      </c>
      <c r="E23" s="71"/>
      <c r="F23" s="71"/>
      <c r="G23" s="71"/>
      <c r="H23" s="71"/>
      <c r="I23" s="71"/>
      <c r="K23" s="71" t="s">
        <v>38</v>
      </c>
      <c r="L23" s="71"/>
      <c r="M23" s="71"/>
      <c r="N23" s="71"/>
      <c r="P23" s="74" t="s">
        <v>37</v>
      </c>
      <c r="Q23" s="74"/>
      <c r="R23" s="74"/>
      <c r="S23" s="74"/>
      <c r="T23" s="74"/>
      <c r="U23" s="21"/>
      <c r="V23" s="13"/>
      <c r="W23" s="74" t="s">
        <v>41</v>
      </c>
      <c r="X23" s="74"/>
      <c r="Y23" s="74"/>
      <c r="Z23" s="74"/>
    </row>
    <row r="24" spans="1:38" x14ac:dyDescent="0.25">
      <c r="D24" s="14"/>
      <c r="E24" s="14"/>
      <c r="F24" s="14"/>
      <c r="G24" s="14"/>
      <c r="H24" s="14"/>
      <c r="I24" s="14"/>
      <c r="K24" s="14"/>
      <c r="L24" s="14"/>
      <c r="M24" s="14"/>
      <c r="N24" s="14"/>
      <c r="P24" s="15"/>
      <c r="Q24" s="15"/>
      <c r="R24" s="15"/>
      <c r="S24" s="15"/>
      <c r="T24" s="15"/>
      <c r="U24" s="21"/>
      <c r="V24" s="13"/>
      <c r="W24" s="15"/>
      <c r="X24" s="15"/>
      <c r="Y24" s="15"/>
      <c r="Z24" s="15"/>
    </row>
    <row r="25" spans="1:38" x14ac:dyDescent="0.25">
      <c r="A25" s="4" t="s">
        <v>118</v>
      </c>
    </row>
  </sheetData>
  <mergeCells count="49">
    <mergeCell ref="X2:AL2"/>
    <mergeCell ref="AH9:AL9"/>
    <mergeCell ref="AH10:AH11"/>
    <mergeCell ref="AI10:AI11"/>
    <mergeCell ref="AJ10:AL10"/>
    <mergeCell ref="A4:AG4"/>
    <mergeCell ref="A5:AG5"/>
    <mergeCell ref="AC10:AC11"/>
    <mergeCell ref="AD10:AD11"/>
    <mergeCell ref="AE10:AG10"/>
    <mergeCell ref="S9:W9"/>
    <mergeCell ref="A17:C17"/>
    <mergeCell ref="P10:R10"/>
    <mergeCell ref="S10:S11"/>
    <mergeCell ref="T10:T11"/>
    <mergeCell ref="A9:A11"/>
    <mergeCell ref="B9:B11"/>
    <mergeCell ref="C9:C11"/>
    <mergeCell ref="D9:H9"/>
    <mergeCell ref="I9:M9"/>
    <mergeCell ref="F10:H10"/>
    <mergeCell ref="I10:I11"/>
    <mergeCell ref="J10:J11"/>
    <mergeCell ref="K10:M10"/>
    <mergeCell ref="N10:N11"/>
    <mergeCell ref="N9:R9"/>
    <mergeCell ref="H20:N20"/>
    <mergeCell ref="D20:F20"/>
    <mergeCell ref="Z10:AB10"/>
    <mergeCell ref="O10:O11"/>
    <mergeCell ref="U10:W10"/>
    <mergeCell ref="D19:F19"/>
    <mergeCell ref="X10:X11"/>
    <mergeCell ref="X1:AL1"/>
    <mergeCell ref="D23:I23"/>
    <mergeCell ref="J7:AG7"/>
    <mergeCell ref="D22:I22"/>
    <mergeCell ref="K22:N22"/>
    <mergeCell ref="P22:T22"/>
    <mergeCell ref="W22:Z22"/>
    <mergeCell ref="K23:N23"/>
    <mergeCell ref="P23:T23"/>
    <mergeCell ref="W23:Z23"/>
    <mergeCell ref="Y10:Y11"/>
    <mergeCell ref="X9:AB9"/>
    <mergeCell ref="AC9:AG9"/>
    <mergeCell ref="D10:D11"/>
    <mergeCell ref="E10:E11"/>
    <mergeCell ref="H19:N19"/>
  </mergeCells>
  <printOptions horizontalCentered="1"/>
  <pageMargins left="0.11811023622047245" right="0.11811023622047245" top="0.74803149606299213" bottom="0.35433070866141736" header="0.31496062992125984" footer="0.31496062992125984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5"/>
  <sheetViews>
    <sheetView topLeftCell="B1" workbookViewId="0">
      <selection activeCell="X1" sqref="X1:AL1"/>
    </sheetView>
  </sheetViews>
  <sheetFormatPr defaultRowHeight="15.75" x14ac:dyDescent="0.25"/>
  <cols>
    <col min="1" max="1" width="20.85546875" style="5" customWidth="1"/>
    <col min="2" max="2" width="16.28515625" style="5" customWidth="1"/>
    <col min="3" max="38" width="6.28515625" style="5" customWidth="1"/>
    <col min="39" max="16384" width="9.140625" style="5"/>
  </cols>
  <sheetData>
    <row r="1" spans="1:38" ht="15.75" customHeight="1" x14ac:dyDescent="0.25">
      <c r="A1" s="1"/>
      <c r="X1" s="57" t="s">
        <v>35</v>
      </c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</row>
    <row r="2" spans="1:38" ht="48.75" customHeight="1" x14ac:dyDescent="0.25">
      <c r="A2" s="1"/>
      <c r="X2" s="84" t="s">
        <v>125</v>
      </c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</row>
    <row r="3" spans="1:38" x14ac:dyDescent="0.25">
      <c r="A3" s="4"/>
    </row>
    <row r="4" spans="1:38" x14ac:dyDescent="0.25">
      <c r="A4" s="85" t="s">
        <v>126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</row>
    <row r="5" spans="1:38" x14ac:dyDescent="0.25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</row>
    <row r="6" spans="1:38" x14ac:dyDescent="0.25">
      <c r="A6" s="4"/>
    </row>
    <row r="7" spans="1:38" x14ac:dyDescent="0.25">
      <c r="A7" s="4" t="s">
        <v>42</v>
      </c>
      <c r="B7" s="4"/>
      <c r="C7" s="4"/>
      <c r="D7" s="4"/>
      <c r="E7" s="4"/>
      <c r="F7" s="4"/>
      <c r="G7" s="4"/>
      <c r="H7" s="4"/>
      <c r="I7" s="4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</row>
    <row r="8" spans="1:38" x14ac:dyDescent="0.25">
      <c r="A8" s="4"/>
    </row>
    <row r="9" spans="1:38" ht="39.75" customHeight="1" x14ac:dyDescent="0.25">
      <c r="A9" s="77" t="s">
        <v>52</v>
      </c>
      <c r="B9" s="77" t="s">
        <v>60</v>
      </c>
      <c r="C9" s="75" t="s">
        <v>53</v>
      </c>
      <c r="D9" s="76" t="s">
        <v>54</v>
      </c>
      <c r="E9" s="76"/>
      <c r="F9" s="76"/>
      <c r="G9" s="76"/>
      <c r="H9" s="76"/>
      <c r="I9" s="81" t="s">
        <v>55</v>
      </c>
      <c r="J9" s="82"/>
      <c r="K9" s="82"/>
      <c r="L9" s="82"/>
      <c r="M9" s="83"/>
      <c r="N9" s="76" t="s">
        <v>56</v>
      </c>
      <c r="O9" s="76"/>
      <c r="P9" s="76"/>
      <c r="Q9" s="76"/>
      <c r="R9" s="76"/>
      <c r="S9" s="76" t="s">
        <v>57</v>
      </c>
      <c r="T9" s="76"/>
      <c r="U9" s="76"/>
      <c r="V9" s="76"/>
      <c r="W9" s="76"/>
      <c r="X9" s="76" t="s">
        <v>58</v>
      </c>
      <c r="Y9" s="76"/>
      <c r="Z9" s="76"/>
      <c r="AA9" s="76"/>
      <c r="AB9" s="76"/>
      <c r="AC9" s="77" t="s">
        <v>59</v>
      </c>
      <c r="AD9" s="77"/>
      <c r="AE9" s="77"/>
      <c r="AF9" s="77"/>
      <c r="AG9" s="77"/>
      <c r="AH9" s="77" t="s">
        <v>61</v>
      </c>
      <c r="AI9" s="77"/>
      <c r="AJ9" s="77"/>
      <c r="AK9" s="77"/>
      <c r="AL9" s="77"/>
    </row>
    <row r="10" spans="1:38" ht="15.75" customHeight="1" x14ac:dyDescent="0.25">
      <c r="A10" s="77"/>
      <c r="B10" s="77"/>
      <c r="C10" s="75"/>
      <c r="D10" s="75" t="s">
        <v>0</v>
      </c>
      <c r="E10" s="75" t="s">
        <v>1</v>
      </c>
      <c r="F10" s="81">
        <v>2024</v>
      </c>
      <c r="G10" s="82"/>
      <c r="H10" s="83"/>
      <c r="I10" s="75" t="s">
        <v>0</v>
      </c>
      <c r="J10" s="75" t="s">
        <v>1</v>
      </c>
      <c r="K10" s="81">
        <v>2024</v>
      </c>
      <c r="L10" s="82"/>
      <c r="M10" s="83"/>
      <c r="N10" s="75" t="s">
        <v>0</v>
      </c>
      <c r="O10" s="75" t="s">
        <v>1</v>
      </c>
      <c r="P10" s="81">
        <v>2024</v>
      </c>
      <c r="Q10" s="82"/>
      <c r="R10" s="83"/>
      <c r="S10" s="75" t="s">
        <v>0</v>
      </c>
      <c r="T10" s="75" t="s">
        <v>1</v>
      </c>
      <c r="U10" s="81">
        <v>2024</v>
      </c>
      <c r="V10" s="82"/>
      <c r="W10" s="83"/>
      <c r="X10" s="75" t="s">
        <v>0</v>
      </c>
      <c r="Y10" s="75" t="s">
        <v>1</v>
      </c>
      <c r="Z10" s="81">
        <v>2024</v>
      </c>
      <c r="AA10" s="82"/>
      <c r="AB10" s="83"/>
      <c r="AC10" s="75" t="s">
        <v>0</v>
      </c>
      <c r="AD10" s="75" t="s">
        <v>1</v>
      </c>
      <c r="AE10" s="81">
        <v>2024</v>
      </c>
      <c r="AF10" s="82"/>
      <c r="AG10" s="83"/>
      <c r="AH10" s="75" t="s">
        <v>0</v>
      </c>
      <c r="AI10" s="75" t="s">
        <v>1</v>
      </c>
      <c r="AJ10" s="81">
        <v>2024</v>
      </c>
      <c r="AK10" s="82"/>
      <c r="AL10" s="83"/>
    </row>
    <row r="11" spans="1:38" ht="67.5" customHeight="1" x14ac:dyDescent="0.25">
      <c r="A11" s="77"/>
      <c r="B11" s="77"/>
      <c r="C11" s="75"/>
      <c r="D11" s="75"/>
      <c r="E11" s="75"/>
      <c r="F11" s="24" t="s">
        <v>2</v>
      </c>
      <c r="G11" s="24" t="s">
        <v>3</v>
      </c>
      <c r="H11" s="24" t="s">
        <v>4</v>
      </c>
      <c r="I11" s="75"/>
      <c r="J11" s="75"/>
      <c r="K11" s="24" t="s">
        <v>5</v>
      </c>
      <c r="L11" s="24" t="s">
        <v>3</v>
      </c>
      <c r="M11" s="24" t="s">
        <v>4</v>
      </c>
      <c r="N11" s="75"/>
      <c r="O11" s="75"/>
      <c r="P11" s="24" t="s">
        <v>5</v>
      </c>
      <c r="Q11" s="24" t="s">
        <v>3</v>
      </c>
      <c r="R11" s="24" t="s">
        <v>4</v>
      </c>
      <c r="S11" s="75"/>
      <c r="T11" s="75"/>
      <c r="U11" s="24" t="s">
        <v>5</v>
      </c>
      <c r="V11" s="24" t="s">
        <v>3</v>
      </c>
      <c r="W11" s="24" t="s">
        <v>4</v>
      </c>
      <c r="X11" s="75"/>
      <c r="Y11" s="75"/>
      <c r="Z11" s="24" t="s">
        <v>6</v>
      </c>
      <c r="AA11" s="24" t="s">
        <v>3</v>
      </c>
      <c r="AB11" s="24" t="s">
        <v>4</v>
      </c>
      <c r="AC11" s="75"/>
      <c r="AD11" s="75"/>
      <c r="AE11" s="24" t="s">
        <v>5</v>
      </c>
      <c r="AF11" s="24" t="s">
        <v>3</v>
      </c>
      <c r="AG11" s="24" t="s">
        <v>4</v>
      </c>
      <c r="AH11" s="75"/>
      <c r="AI11" s="75"/>
      <c r="AJ11" s="24" t="s">
        <v>68</v>
      </c>
      <c r="AK11" s="24" t="s">
        <v>3</v>
      </c>
      <c r="AL11" s="24" t="s">
        <v>4</v>
      </c>
    </row>
    <row r="12" spans="1:38" ht="48" customHeight="1" x14ac:dyDescent="0.25">
      <c r="A12" s="10">
        <v>1</v>
      </c>
      <c r="B12" s="25"/>
      <c r="C12" s="10">
        <v>3</v>
      </c>
      <c r="D12" s="6">
        <v>4</v>
      </c>
      <c r="E12" s="6">
        <v>5</v>
      </c>
      <c r="F12" s="9" t="s">
        <v>7</v>
      </c>
      <c r="G12" s="9" t="s">
        <v>8</v>
      </c>
      <c r="H12" s="9" t="s">
        <v>9</v>
      </c>
      <c r="I12" s="6">
        <v>9</v>
      </c>
      <c r="J12" s="6">
        <v>10</v>
      </c>
      <c r="K12" s="9" t="s">
        <v>10</v>
      </c>
      <c r="L12" s="9" t="s">
        <v>11</v>
      </c>
      <c r="M12" s="9" t="s">
        <v>12</v>
      </c>
      <c r="N12" s="6">
        <v>14</v>
      </c>
      <c r="O12" s="6">
        <v>15</v>
      </c>
      <c r="P12" s="9" t="s">
        <v>13</v>
      </c>
      <c r="Q12" s="9" t="s">
        <v>14</v>
      </c>
      <c r="R12" s="9" t="s">
        <v>15</v>
      </c>
      <c r="S12" s="6">
        <v>19</v>
      </c>
      <c r="T12" s="6">
        <v>20</v>
      </c>
      <c r="U12" s="9" t="s">
        <v>48</v>
      </c>
      <c r="V12" s="9" t="s">
        <v>49</v>
      </c>
      <c r="W12" s="9" t="s">
        <v>50</v>
      </c>
      <c r="X12" s="6">
        <v>24</v>
      </c>
      <c r="Y12" s="6">
        <v>25</v>
      </c>
      <c r="Z12" s="9" t="s">
        <v>51</v>
      </c>
      <c r="AA12" s="9" t="s">
        <v>16</v>
      </c>
      <c r="AB12" s="9" t="s">
        <v>17</v>
      </c>
      <c r="AC12" s="6">
        <v>29</v>
      </c>
      <c r="AD12" s="6">
        <v>30</v>
      </c>
      <c r="AE12" s="9" t="s">
        <v>18</v>
      </c>
      <c r="AF12" s="9" t="s">
        <v>19</v>
      </c>
      <c r="AG12" s="9" t="s">
        <v>20</v>
      </c>
      <c r="AH12" s="6">
        <v>29</v>
      </c>
      <c r="AI12" s="6">
        <v>30</v>
      </c>
      <c r="AJ12" s="9" t="s">
        <v>18</v>
      </c>
      <c r="AK12" s="9" t="s">
        <v>19</v>
      </c>
      <c r="AL12" s="9" t="s">
        <v>20</v>
      </c>
    </row>
    <row r="13" spans="1:38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</row>
    <row r="14" spans="1:38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</row>
    <row r="15" spans="1:38" x14ac:dyDescent="0.2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</row>
    <row r="16" spans="1:38" x14ac:dyDescent="0.2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</row>
    <row r="17" spans="1:38" x14ac:dyDescent="0.25">
      <c r="A17" s="80" t="s">
        <v>21</v>
      </c>
      <c r="B17" s="80"/>
      <c r="C17" s="80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</row>
    <row r="18" spans="1:38" x14ac:dyDescent="0.25">
      <c r="A18" s="4"/>
    </row>
    <row r="19" spans="1:38" x14ac:dyDescent="0.25">
      <c r="A19" s="4" t="s">
        <v>36</v>
      </c>
      <c r="D19" s="73"/>
      <c r="E19" s="73"/>
      <c r="F19" s="73"/>
      <c r="H19" s="73"/>
      <c r="I19" s="73"/>
      <c r="J19" s="73"/>
      <c r="K19" s="73"/>
      <c r="L19" s="73"/>
      <c r="M19" s="73"/>
      <c r="N19" s="73"/>
    </row>
    <row r="20" spans="1:38" x14ac:dyDescent="0.25">
      <c r="D20" s="79" t="s">
        <v>38</v>
      </c>
      <c r="E20" s="79"/>
      <c r="F20" s="79"/>
      <c r="H20" s="78" t="s">
        <v>37</v>
      </c>
      <c r="I20" s="78"/>
      <c r="J20" s="78"/>
      <c r="K20" s="78"/>
      <c r="L20" s="78"/>
      <c r="M20" s="78"/>
      <c r="N20" s="78"/>
    </row>
    <row r="21" spans="1:38" x14ac:dyDescent="0.25">
      <c r="A21" s="4"/>
    </row>
    <row r="22" spans="1:38" x14ac:dyDescent="0.25">
      <c r="A22" s="4" t="s">
        <v>39</v>
      </c>
      <c r="D22" s="73"/>
      <c r="E22" s="73"/>
      <c r="F22" s="73"/>
      <c r="G22" s="73"/>
      <c r="H22" s="73"/>
      <c r="I22" s="73"/>
      <c r="K22" s="73"/>
      <c r="L22" s="73"/>
      <c r="M22" s="73"/>
      <c r="N22" s="73"/>
      <c r="P22" s="73"/>
      <c r="Q22" s="73"/>
      <c r="R22" s="73"/>
      <c r="S22" s="73"/>
      <c r="T22" s="73"/>
      <c r="U22" s="21"/>
      <c r="W22" s="73"/>
      <c r="X22" s="73"/>
      <c r="Y22" s="73"/>
      <c r="Z22" s="73"/>
    </row>
    <row r="23" spans="1:38" x14ac:dyDescent="0.25">
      <c r="D23" s="71" t="s">
        <v>40</v>
      </c>
      <c r="E23" s="71"/>
      <c r="F23" s="71"/>
      <c r="G23" s="71"/>
      <c r="H23" s="71"/>
      <c r="I23" s="71"/>
      <c r="K23" s="71" t="s">
        <v>38</v>
      </c>
      <c r="L23" s="71"/>
      <c r="M23" s="71"/>
      <c r="N23" s="71"/>
      <c r="P23" s="74" t="s">
        <v>37</v>
      </c>
      <c r="Q23" s="74"/>
      <c r="R23" s="74"/>
      <c r="S23" s="74"/>
      <c r="T23" s="74"/>
      <c r="U23" s="21"/>
      <c r="V23" s="13"/>
      <c r="W23" s="74" t="s">
        <v>41</v>
      </c>
      <c r="X23" s="74"/>
      <c r="Y23" s="74"/>
      <c r="Z23" s="74"/>
    </row>
    <row r="24" spans="1:38" x14ac:dyDescent="0.25">
      <c r="D24" s="14"/>
      <c r="E24" s="14"/>
      <c r="F24" s="14"/>
      <c r="G24" s="14"/>
      <c r="H24" s="14"/>
      <c r="I24" s="14"/>
      <c r="K24" s="14"/>
      <c r="L24" s="14"/>
      <c r="M24" s="14"/>
      <c r="N24" s="14"/>
      <c r="P24" s="21"/>
      <c r="Q24" s="21"/>
      <c r="R24" s="21"/>
      <c r="S24" s="21"/>
      <c r="T24" s="21"/>
      <c r="U24" s="21"/>
      <c r="V24" s="13"/>
      <c r="W24" s="21"/>
      <c r="X24" s="21"/>
      <c r="Y24" s="21"/>
      <c r="Z24" s="21"/>
    </row>
    <row r="25" spans="1:38" x14ac:dyDescent="0.25">
      <c r="A25" s="4" t="s">
        <v>118</v>
      </c>
    </row>
  </sheetData>
  <mergeCells count="49">
    <mergeCell ref="AJ10:AL10"/>
    <mergeCell ref="AE10:AG10"/>
    <mergeCell ref="Z10:AB10"/>
    <mergeCell ref="U10:W10"/>
    <mergeCell ref="P10:R10"/>
    <mergeCell ref="AH10:AH11"/>
    <mergeCell ref="AI10:AI11"/>
    <mergeCell ref="D23:I23"/>
    <mergeCell ref="K23:N23"/>
    <mergeCell ref="P23:T23"/>
    <mergeCell ref="W23:Z23"/>
    <mergeCell ref="D20:F20"/>
    <mergeCell ref="H20:N20"/>
    <mergeCell ref="D22:I22"/>
    <mergeCell ref="K22:N22"/>
    <mergeCell ref="P22:T22"/>
    <mergeCell ref="W22:Z22"/>
    <mergeCell ref="A17:C17"/>
    <mergeCell ref="AC10:AC11"/>
    <mergeCell ref="AD10:AD11"/>
    <mergeCell ref="A9:A11"/>
    <mergeCell ref="B9:B11"/>
    <mergeCell ref="C9:C11"/>
    <mergeCell ref="D9:H9"/>
    <mergeCell ref="I9:M9"/>
    <mergeCell ref="N9:R9"/>
    <mergeCell ref="S9:W9"/>
    <mergeCell ref="X9:AB9"/>
    <mergeCell ref="F10:H10"/>
    <mergeCell ref="K10:M10"/>
    <mergeCell ref="AC9:AG9"/>
    <mergeCell ref="D19:F19"/>
    <mergeCell ref="H19:N19"/>
    <mergeCell ref="X10:X11"/>
    <mergeCell ref="Y10:Y11"/>
    <mergeCell ref="N10:N11"/>
    <mergeCell ref="O10:O11"/>
    <mergeCell ref="S10:S11"/>
    <mergeCell ref="T10:T11"/>
    <mergeCell ref="D10:D11"/>
    <mergeCell ref="E10:E11"/>
    <mergeCell ref="I10:I11"/>
    <mergeCell ref="J10:J11"/>
    <mergeCell ref="X1:AL1"/>
    <mergeCell ref="AH9:AL9"/>
    <mergeCell ref="X2:AL2"/>
    <mergeCell ref="A4:AG4"/>
    <mergeCell ref="A5:AG5"/>
    <mergeCell ref="J7:AG7"/>
  </mergeCells>
  <printOptions horizontalCentered="1"/>
  <pageMargins left="0.11811023622047245" right="0.11811023622047245" top="0.74803149606299213" bottom="0.35433070866141736" header="0.31496062992125984" footer="0.31496062992125984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5"/>
  <sheetViews>
    <sheetView workbookViewId="0">
      <selection activeCell="X1" sqref="X1:AL1"/>
    </sheetView>
  </sheetViews>
  <sheetFormatPr defaultRowHeight="15.75" x14ac:dyDescent="0.25"/>
  <cols>
    <col min="1" max="1" width="20.85546875" style="5" customWidth="1"/>
    <col min="2" max="2" width="16.28515625" style="5" customWidth="1"/>
    <col min="3" max="38" width="6.28515625" style="5" customWidth="1"/>
    <col min="39" max="16384" width="9.140625" style="5"/>
  </cols>
  <sheetData>
    <row r="1" spans="1:38" ht="15.75" customHeight="1" x14ac:dyDescent="0.25">
      <c r="A1" s="1"/>
      <c r="X1" s="57" t="s">
        <v>43</v>
      </c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</row>
    <row r="2" spans="1:38" ht="48.75" customHeight="1" x14ac:dyDescent="0.25">
      <c r="A2" s="1"/>
      <c r="X2" s="84" t="s">
        <v>125</v>
      </c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</row>
    <row r="3" spans="1:38" x14ac:dyDescent="0.25">
      <c r="A3" s="4"/>
    </row>
    <row r="4" spans="1:38" x14ac:dyDescent="0.25">
      <c r="A4" s="85" t="s">
        <v>136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</row>
    <row r="5" spans="1:38" x14ac:dyDescent="0.25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</row>
    <row r="6" spans="1:38" x14ac:dyDescent="0.25">
      <c r="A6" s="4"/>
    </row>
    <row r="7" spans="1:38" x14ac:dyDescent="0.25">
      <c r="A7" s="4" t="s">
        <v>42</v>
      </c>
      <c r="B7" s="4"/>
      <c r="C7" s="4"/>
      <c r="D7" s="4"/>
      <c r="E7" s="4"/>
      <c r="F7" s="4"/>
      <c r="G7" s="4"/>
      <c r="H7" s="4"/>
      <c r="I7" s="4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</row>
    <row r="8" spans="1:38" x14ac:dyDescent="0.25">
      <c r="A8" s="4"/>
    </row>
    <row r="9" spans="1:38" ht="39.75" customHeight="1" x14ac:dyDescent="0.25">
      <c r="A9" s="77" t="s">
        <v>52</v>
      </c>
      <c r="B9" s="77" t="s">
        <v>60</v>
      </c>
      <c r="C9" s="75" t="s">
        <v>53</v>
      </c>
      <c r="D9" s="76" t="s">
        <v>54</v>
      </c>
      <c r="E9" s="76"/>
      <c r="F9" s="76"/>
      <c r="G9" s="76"/>
      <c r="H9" s="76"/>
      <c r="I9" s="81" t="s">
        <v>55</v>
      </c>
      <c r="J9" s="82"/>
      <c r="K9" s="82"/>
      <c r="L9" s="82"/>
      <c r="M9" s="83"/>
      <c r="N9" s="76" t="s">
        <v>56</v>
      </c>
      <c r="O9" s="76"/>
      <c r="P9" s="76"/>
      <c r="Q9" s="76"/>
      <c r="R9" s="76"/>
      <c r="S9" s="76" t="s">
        <v>57</v>
      </c>
      <c r="T9" s="76"/>
      <c r="U9" s="76"/>
      <c r="V9" s="76"/>
      <c r="W9" s="76"/>
      <c r="X9" s="76" t="s">
        <v>58</v>
      </c>
      <c r="Y9" s="76"/>
      <c r="Z9" s="76"/>
      <c r="AA9" s="76"/>
      <c r="AB9" s="76"/>
      <c r="AC9" s="77" t="s">
        <v>59</v>
      </c>
      <c r="AD9" s="77"/>
      <c r="AE9" s="77"/>
      <c r="AF9" s="77"/>
      <c r="AG9" s="77"/>
      <c r="AH9" s="77" t="s">
        <v>61</v>
      </c>
      <c r="AI9" s="77"/>
      <c r="AJ9" s="77"/>
      <c r="AK9" s="77"/>
      <c r="AL9" s="77"/>
    </row>
    <row r="10" spans="1:38" ht="15.75" customHeight="1" x14ac:dyDescent="0.25">
      <c r="A10" s="77"/>
      <c r="B10" s="77"/>
      <c r="C10" s="75"/>
      <c r="D10" s="75" t="s">
        <v>0</v>
      </c>
      <c r="E10" s="75" t="s">
        <v>1</v>
      </c>
      <c r="F10" s="81">
        <v>2025</v>
      </c>
      <c r="G10" s="82"/>
      <c r="H10" s="83"/>
      <c r="I10" s="75" t="s">
        <v>0</v>
      </c>
      <c r="J10" s="75" t="s">
        <v>1</v>
      </c>
      <c r="K10" s="81">
        <v>2025</v>
      </c>
      <c r="L10" s="82"/>
      <c r="M10" s="83"/>
      <c r="N10" s="75" t="s">
        <v>0</v>
      </c>
      <c r="O10" s="75" t="s">
        <v>1</v>
      </c>
      <c r="P10" s="81">
        <v>2025</v>
      </c>
      <c r="Q10" s="82"/>
      <c r="R10" s="83"/>
      <c r="S10" s="75" t="s">
        <v>0</v>
      </c>
      <c r="T10" s="75" t="s">
        <v>1</v>
      </c>
      <c r="U10" s="81">
        <v>2025</v>
      </c>
      <c r="V10" s="82"/>
      <c r="W10" s="83"/>
      <c r="X10" s="75" t="s">
        <v>0</v>
      </c>
      <c r="Y10" s="75" t="s">
        <v>1</v>
      </c>
      <c r="Z10" s="81">
        <v>2025</v>
      </c>
      <c r="AA10" s="82"/>
      <c r="AB10" s="83"/>
      <c r="AC10" s="75" t="s">
        <v>0</v>
      </c>
      <c r="AD10" s="75" t="s">
        <v>1</v>
      </c>
      <c r="AE10" s="81">
        <v>2025</v>
      </c>
      <c r="AF10" s="82"/>
      <c r="AG10" s="83"/>
      <c r="AH10" s="75" t="s">
        <v>0</v>
      </c>
      <c r="AI10" s="75" t="s">
        <v>1</v>
      </c>
      <c r="AJ10" s="81">
        <v>2025</v>
      </c>
      <c r="AK10" s="82"/>
      <c r="AL10" s="83"/>
    </row>
    <row r="11" spans="1:38" ht="67.5" customHeight="1" x14ac:dyDescent="0.25">
      <c r="A11" s="77"/>
      <c r="B11" s="77"/>
      <c r="C11" s="75"/>
      <c r="D11" s="75"/>
      <c r="E11" s="75"/>
      <c r="F11" s="24" t="s">
        <v>2</v>
      </c>
      <c r="G11" s="24" t="s">
        <v>3</v>
      </c>
      <c r="H11" s="24" t="s">
        <v>4</v>
      </c>
      <c r="I11" s="75"/>
      <c r="J11" s="75"/>
      <c r="K11" s="24" t="s">
        <v>5</v>
      </c>
      <c r="L11" s="24" t="s">
        <v>3</v>
      </c>
      <c r="M11" s="24" t="s">
        <v>4</v>
      </c>
      <c r="N11" s="75"/>
      <c r="O11" s="75"/>
      <c r="P11" s="24" t="s">
        <v>5</v>
      </c>
      <c r="Q11" s="24" t="s">
        <v>3</v>
      </c>
      <c r="R11" s="24" t="s">
        <v>4</v>
      </c>
      <c r="S11" s="75"/>
      <c r="T11" s="75"/>
      <c r="U11" s="24" t="s">
        <v>5</v>
      </c>
      <c r="V11" s="24" t="s">
        <v>3</v>
      </c>
      <c r="W11" s="24" t="s">
        <v>4</v>
      </c>
      <c r="X11" s="75"/>
      <c r="Y11" s="75"/>
      <c r="Z11" s="24" t="s">
        <v>6</v>
      </c>
      <c r="AA11" s="24" t="s">
        <v>3</v>
      </c>
      <c r="AB11" s="24" t="s">
        <v>4</v>
      </c>
      <c r="AC11" s="75"/>
      <c r="AD11" s="75"/>
      <c r="AE11" s="24" t="s">
        <v>5</v>
      </c>
      <c r="AF11" s="24" t="s">
        <v>3</v>
      </c>
      <c r="AG11" s="24" t="s">
        <v>4</v>
      </c>
      <c r="AH11" s="75"/>
      <c r="AI11" s="75"/>
      <c r="AJ11" s="24" t="s">
        <v>68</v>
      </c>
      <c r="AK11" s="24" t="s">
        <v>3</v>
      </c>
      <c r="AL11" s="24" t="s">
        <v>4</v>
      </c>
    </row>
    <row r="12" spans="1:38" ht="48" customHeight="1" x14ac:dyDescent="0.25">
      <c r="A12" s="10">
        <v>1</v>
      </c>
      <c r="B12" s="25"/>
      <c r="C12" s="10">
        <v>3</v>
      </c>
      <c r="D12" s="6">
        <v>4</v>
      </c>
      <c r="E12" s="6">
        <v>5</v>
      </c>
      <c r="F12" s="9" t="s">
        <v>7</v>
      </c>
      <c r="G12" s="9" t="s">
        <v>8</v>
      </c>
      <c r="H12" s="9" t="s">
        <v>9</v>
      </c>
      <c r="I12" s="6">
        <v>9</v>
      </c>
      <c r="J12" s="6">
        <v>10</v>
      </c>
      <c r="K12" s="9" t="s">
        <v>10</v>
      </c>
      <c r="L12" s="9" t="s">
        <v>11</v>
      </c>
      <c r="M12" s="9" t="s">
        <v>12</v>
      </c>
      <c r="N12" s="6">
        <v>14</v>
      </c>
      <c r="O12" s="6">
        <v>15</v>
      </c>
      <c r="P12" s="9" t="s">
        <v>13</v>
      </c>
      <c r="Q12" s="9" t="s">
        <v>14</v>
      </c>
      <c r="R12" s="9" t="s">
        <v>15</v>
      </c>
      <c r="S12" s="6">
        <v>19</v>
      </c>
      <c r="T12" s="6">
        <v>20</v>
      </c>
      <c r="U12" s="9" t="s">
        <v>48</v>
      </c>
      <c r="V12" s="9" t="s">
        <v>49</v>
      </c>
      <c r="W12" s="9" t="s">
        <v>50</v>
      </c>
      <c r="X12" s="6">
        <v>24</v>
      </c>
      <c r="Y12" s="6">
        <v>25</v>
      </c>
      <c r="Z12" s="9" t="s">
        <v>51</v>
      </c>
      <c r="AA12" s="9" t="s">
        <v>16</v>
      </c>
      <c r="AB12" s="9" t="s">
        <v>17</v>
      </c>
      <c r="AC12" s="6">
        <v>29</v>
      </c>
      <c r="AD12" s="6">
        <v>30</v>
      </c>
      <c r="AE12" s="9" t="s">
        <v>18</v>
      </c>
      <c r="AF12" s="9" t="s">
        <v>19</v>
      </c>
      <c r="AG12" s="9" t="s">
        <v>20</v>
      </c>
      <c r="AH12" s="6">
        <v>29</v>
      </c>
      <c r="AI12" s="6">
        <v>30</v>
      </c>
      <c r="AJ12" s="9" t="s">
        <v>18</v>
      </c>
      <c r="AK12" s="9" t="s">
        <v>19</v>
      </c>
      <c r="AL12" s="9" t="s">
        <v>20</v>
      </c>
    </row>
    <row r="13" spans="1:38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</row>
    <row r="14" spans="1:38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</row>
    <row r="15" spans="1:38" x14ac:dyDescent="0.2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</row>
    <row r="16" spans="1:38" x14ac:dyDescent="0.2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</row>
    <row r="17" spans="1:38" x14ac:dyDescent="0.25">
      <c r="A17" s="80" t="s">
        <v>21</v>
      </c>
      <c r="B17" s="80"/>
      <c r="C17" s="80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</row>
    <row r="18" spans="1:38" x14ac:dyDescent="0.25">
      <c r="A18" s="4"/>
    </row>
    <row r="19" spans="1:38" x14ac:dyDescent="0.25">
      <c r="A19" s="4" t="s">
        <v>36</v>
      </c>
      <c r="D19" s="73"/>
      <c r="E19" s="73"/>
      <c r="F19" s="73"/>
      <c r="H19" s="73"/>
      <c r="I19" s="73"/>
      <c r="J19" s="73"/>
      <c r="K19" s="73"/>
      <c r="L19" s="73"/>
      <c r="M19" s="73"/>
      <c r="N19" s="73"/>
    </row>
    <row r="20" spans="1:38" x14ac:dyDescent="0.25">
      <c r="D20" s="79" t="s">
        <v>38</v>
      </c>
      <c r="E20" s="79"/>
      <c r="F20" s="79"/>
      <c r="H20" s="78" t="s">
        <v>37</v>
      </c>
      <c r="I20" s="78"/>
      <c r="J20" s="78"/>
      <c r="K20" s="78"/>
      <c r="L20" s="78"/>
      <c r="M20" s="78"/>
      <c r="N20" s="78"/>
    </row>
    <row r="21" spans="1:38" x14ac:dyDescent="0.25">
      <c r="A21" s="4"/>
    </row>
    <row r="22" spans="1:38" x14ac:dyDescent="0.25">
      <c r="A22" s="4" t="s">
        <v>39</v>
      </c>
      <c r="D22" s="73"/>
      <c r="E22" s="73"/>
      <c r="F22" s="73"/>
      <c r="G22" s="73"/>
      <c r="H22" s="73"/>
      <c r="I22" s="73"/>
      <c r="K22" s="73"/>
      <c r="L22" s="73"/>
      <c r="M22" s="73"/>
      <c r="N22" s="73"/>
      <c r="P22" s="73"/>
      <c r="Q22" s="73"/>
      <c r="R22" s="73"/>
      <c r="S22" s="73"/>
      <c r="T22" s="73"/>
      <c r="U22" s="21"/>
      <c r="W22" s="73"/>
      <c r="X22" s="73"/>
      <c r="Y22" s="73"/>
      <c r="Z22" s="73"/>
    </row>
    <row r="23" spans="1:38" x14ac:dyDescent="0.25">
      <c r="D23" s="71" t="s">
        <v>40</v>
      </c>
      <c r="E23" s="71"/>
      <c r="F23" s="71"/>
      <c r="G23" s="71"/>
      <c r="H23" s="71"/>
      <c r="I23" s="71"/>
      <c r="K23" s="71" t="s">
        <v>38</v>
      </c>
      <c r="L23" s="71"/>
      <c r="M23" s="71"/>
      <c r="N23" s="71"/>
      <c r="P23" s="74" t="s">
        <v>37</v>
      </c>
      <c r="Q23" s="74"/>
      <c r="R23" s="74"/>
      <c r="S23" s="74"/>
      <c r="T23" s="74"/>
      <c r="U23" s="21"/>
      <c r="V23" s="13"/>
      <c r="W23" s="74" t="s">
        <v>41</v>
      </c>
      <c r="X23" s="74"/>
      <c r="Y23" s="74"/>
      <c r="Z23" s="74"/>
    </row>
    <row r="24" spans="1:38" x14ac:dyDescent="0.25">
      <c r="D24" s="14"/>
      <c r="E24" s="14"/>
      <c r="F24" s="14"/>
      <c r="G24" s="14"/>
      <c r="H24" s="14"/>
      <c r="I24" s="14"/>
      <c r="K24" s="14"/>
      <c r="L24" s="14"/>
      <c r="M24" s="14"/>
      <c r="N24" s="14"/>
      <c r="P24" s="21"/>
      <c r="Q24" s="21"/>
      <c r="R24" s="21"/>
      <c r="S24" s="21"/>
      <c r="T24" s="21"/>
      <c r="U24" s="21"/>
      <c r="V24" s="13"/>
      <c r="W24" s="21"/>
      <c r="X24" s="21"/>
      <c r="Y24" s="21"/>
      <c r="Z24" s="21"/>
    </row>
    <row r="25" spans="1:38" x14ac:dyDescent="0.25">
      <c r="A25" s="4" t="s">
        <v>118</v>
      </c>
    </row>
  </sheetData>
  <mergeCells count="49">
    <mergeCell ref="D23:I23"/>
    <mergeCell ref="K23:N23"/>
    <mergeCell ref="P23:T23"/>
    <mergeCell ref="W23:Z23"/>
    <mergeCell ref="D20:F20"/>
    <mergeCell ref="H20:N20"/>
    <mergeCell ref="D22:I22"/>
    <mergeCell ref="K22:N22"/>
    <mergeCell ref="P22:T22"/>
    <mergeCell ref="W22:Z22"/>
    <mergeCell ref="AE10:AG10"/>
    <mergeCell ref="AH10:AH11"/>
    <mergeCell ref="AI10:AI11"/>
    <mergeCell ref="AJ10:AL10"/>
    <mergeCell ref="A17:C17"/>
    <mergeCell ref="Z10:AB10"/>
    <mergeCell ref="AC10:AC11"/>
    <mergeCell ref="AD10:AD11"/>
    <mergeCell ref="A9:A11"/>
    <mergeCell ref="B9:B11"/>
    <mergeCell ref="C9:C11"/>
    <mergeCell ref="D9:H9"/>
    <mergeCell ref="I9:M9"/>
    <mergeCell ref="N9:R9"/>
    <mergeCell ref="S9:W9"/>
    <mergeCell ref="X9:AB9"/>
    <mergeCell ref="D19:F19"/>
    <mergeCell ref="H19:N19"/>
    <mergeCell ref="U10:W10"/>
    <mergeCell ref="X10:X11"/>
    <mergeCell ref="Y10:Y11"/>
    <mergeCell ref="K10:M10"/>
    <mergeCell ref="N10:N11"/>
    <mergeCell ref="O10:O11"/>
    <mergeCell ref="P10:R10"/>
    <mergeCell ref="S10:S11"/>
    <mergeCell ref="T10:T11"/>
    <mergeCell ref="D10:D11"/>
    <mergeCell ref="E10:E11"/>
    <mergeCell ref="F10:H10"/>
    <mergeCell ref="I10:I11"/>
    <mergeCell ref="J10:J11"/>
    <mergeCell ref="X1:AL1"/>
    <mergeCell ref="AC9:AG9"/>
    <mergeCell ref="AH9:AL9"/>
    <mergeCell ref="X2:AL2"/>
    <mergeCell ref="A4:AG4"/>
    <mergeCell ref="A5:AG5"/>
    <mergeCell ref="J7:AG7"/>
  </mergeCells>
  <printOptions horizontalCentered="1"/>
  <pageMargins left="0.11811023622047245" right="0.11811023622047245" top="0.74803149606299213" bottom="0.35433070866141736" header="0.31496062992125984" footer="0.31496062992125984"/>
  <pageSetup paperSize="9"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"/>
  <sheetViews>
    <sheetView workbookViewId="0">
      <selection activeCell="F1" sqref="F1:I1"/>
    </sheetView>
  </sheetViews>
  <sheetFormatPr defaultRowHeight="15.75" x14ac:dyDescent="0.25"/>
  <cols>
    <col min="1" max="1" width="21" style="5" customWidth="1"/>
    <col min="2" max="2" width="26.7109375" style="5" customWidth="1"/>
    <col min="3" max="9" width="22.5703125" style="5" customWidth="1"/>
    <col min="10" max="32" width="6.28515625" style="5" customWidth="1"/>
    <col min="33" max="16384" width="9.140625" style="5"/>
  </cols>
  <sheetData>
    <row r="1" spans="1:15" ht="15.75" customHeight="1" x14ac:dyDescent="0.25">
      <c r="A1" s="1"/>
      <c r="F1" s="57" t="s">
        <v>44</v>
      </c>
      <c r="G1" s="57"/>
      <c r="H1" s="57"/>
      <c r="I1" s="57"/>
      <c r="J1" s="1"/>
      <c r="K1" s="1"/>
      <c r="L1" s="1"/>
      <c r="M1" s="1"/>
      <c r="N1" s="1"/>
      <c r="O1" s="1"/>
    </row>
    <row r="2" spans="1:15" ht="43.5" customHeight="1" x14ac:dyDescent="0.25">
      <c r="A2" s="1"/>
      <c r="F2" s="84" t="s">
        <v>125</v>
      </c>
      <c r="G2" s="84"/>
      <c r="H2" s="84"/>
      <c r="I2" s="84"/>
      <c r="J2" s="18"/>
      <c r="K2" s="18"/>
      <c r="L2" s="18"/>
      <c r="M2" s="18"/>
      <c r="N2" s="18"/>
      <c r="O2" s="18"/>
    </row>
    <row r="3" spans="1:15" x14ac:dyDescent="0.25">
      <c r="A3" s="4"/>
    </row>
    <row r="4" spans="1:15" x14ac:dyDescent="0.25">
      <c r="A4" s="4"/>
    </row>
    <row r="5" spans="1:15" x14ac:dyDescent="0.25">
      <c r="A5" s="4"/>
    </row>
    <row r="6" spans="1:15" x14ac:dyDescent="0.25">
      <c r="A6" s="85" t="s">
        <v>23</v>
      </c>
      <c r="B6" s="85"/>
      <c r="C6" s="85"/>
      <c r="D6" s="85"/>
      <c r="E6" s="85"/>
      <c r="F6" s="85"/>
      <c r="G6" s="85"/>
      <c r="H6" s="85"/>
      <c r="I6" s="85"/>
    </row>
    <row r="7" spans="1:15" x14ac:dyDescent="0.25">
      <c r="A7" s="2"/>
    </row>
    <row r="8" spans="1:15" x14ac:dyDescent="0.25">
      <c r="A8" s="79" t="s">
        <v>47</v>
      </c>
      <c r="B8" s="79"/>
      <c r="C8" s="79"/>
      <c r="D8" s="79"/>
      <c r="E8" s="79"/>
      <c r="F8" s="79"/>
      <c r="G8" s="79"/>
      <c r="H8" s="79"/>
      <c r="I8" s="79"/>
    </row>
    <row r="9" spans="1:15" x14ac:dyDescent="0.25">
      <c r="A9" s="4"/>
    </row>
    <row r="10" spans="1:15" x14ac:dyDescent="0.25">
      <c r="A10" s="4"/>
    </row>
    <row r="11" spans="1:15" ht="90" customHeight="1" x14ac:dyDescent="0.25">
      <c r="A11" s="26" t="s">
        <v>62</v>
      </c>
      <c r="B11" s="23" t="s">
        <v>24</v>
      </c>
      <c r="C11" s="6" t="s">
        <v>69</v>
      </c>
      <c r="D11" s="23" t="s">
        <v>64</v>
      </c>
      <c r="E11" s="6" t="s">
        <v>65</v>
      </c>
      <c r="F11" s="6" t="s">
        <v>67</v>
      </c>
      <c r="G11" s="23" t="s">
        <v>63</v>
      </c>
      <c r="H11" s="23" t="s">
        <v>66</v>
      </c>
      <c r="I11" s="23" t="s">
        <v>140</v>
      </c>
    </row>
    <row r="12" spans="1:15" x14ac:dyDescent="0.25">
      <c r="A12" s="10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H12" s="6">
        <v>8</v>
      </c>
      <c r="I12" s="6">
        <v>9</v>
      </c>
    </row>
    <row r="13" spans="1:15" x14ac:dyDescent="0.25">
      <c r="A13" s="80"/>
      <c r="B13" s="7" t="s">
        <v>141</v>
      </c>
      <c r="C13" s="19"/>
      <c r="D13" s="19"/>
      <c r="E13" s="19"/>
      <c r="F13" s="19"/>
      <c r="G13" s="19"/>
      <c r="H13" s="19"/>
      <c r="I13" s="19"/>
    </row>
    <row r="14" spans="1:15" x14ac:dyDescent="0.25">
      <c r="A14" s="80"/>
      <c r="B14" s="7" t="s">
        <v>25</v>
      </c>
      <c r="C14" s="19"/>
      <c r="D14" s="19"/>
      <c r="E14" s="19"/>
      <c r="F14" s="19"/>
      <c r="G14" s="19"/>
      <c r="H14" s="19"/>
      <c r="I14" s="19"/>
    </row>
    <row r="15" spans="1:15" x14ac:dyDescent="0.25">
      <c r="A15" s="80"/>
      <c r="B15" s="7" t="s">
        <v>0</v>
      </c>
      <c r="C15" s="19"/>
      <c r="D15" s="19"/>
      <c r="E15" s="19"/>
      <c r="F15" s="19"/>
      <c r="G15" s="19"/>
      <c r="H15" s="19"/>
      <c r="I15" s="19"/>
    </row>
    <row r="16" spans="1:15" x14ac:dyDescent="0.25">
      <c r="A16" s="80"/>
      <c r="B16" s="7" t="s">
        <v>141</v>
      </c>
      <c r="C16" s="7"/>
      <c r="D16" s="11"/>
      <c r="E16" s="11"/>
      <c r="F16" s="11"/>
      <c r="G16" s="11"/>
      <c r="H16" s="11"/>
      <c r="I16" s="11"/>
    </row>
    <row r="17" spans="1:25" x14ac:dyDescent="0.25">
      <c r="A17" s="80"/>
      <c r="B17" s="7" t="s">
        <v>25</v>
      </c>
      <c r="C17" s="7"/>
      <c r="D17" s="11"/>
      <c r="E17" s="11"/>
      <c r="F17" s="11"/>
      <c r="G17" s="11"/>
      <c r="H17" s="11"/>
      <c r="I17" s="11"/>
    </row>
    <row r="18" spans="1:25" x14ac:dyDescent="0.25">
      <c r="A18" s="80"/>
      <c r="B18" s="7" t="s">
        <v>0</v>
      </c>
      <c r="C18" s="7"/>
      <c r="D18" s="11"/>
      <c r="E18" s="11"/>
      <c r="F18" s="11"/>
      <c r="G18" s="11"/>
      <c r="H18" s="11"/>
      <c r="I18" s="11"/>
    </row>
    <row r="19" spans="1:25" x14ac:dyDescent="0.25">
      <c r="A19" s="76" t="s">
        <v>21</v>
      </c>
      <c r="B19" s="7" t="s">
        <v>141</v>
      </c>
      <c r="C19" s="7"/>
      <c r="D19" s="11"/>
      <c r="E19" s="11"/>
      <c r="F19" s="11"/>
      <c r="G19" s="11"/>
      <c r="H19" s="11"/>
      <c r="I19" s="11"/>
    </row>
    <row r="20" spans="1:25" x14ac:dyDescent="0.25">
      <c r="A20" s="76"/>
      <c r="B20" s="7" t="s">
        <v>25</v>
      </c>
      <c r="C20" s="7"/>
      <c r="D20" s="11"/>
      <c r="E20" s="11"/>
      <c r="F20" s="11"/>
      <c r="G20" s="11"/>
      <c r="H20" s="11"/>
      <c r="I20" s="11"/>
    </row>
    <row r="21" spans="1:25" x14ac:dyDescent="0.25">
      <c r="A21" s="76"/>
      <c r="B21" s="7" t="s">
        <v>0</v>
      </c>
      <c r="C21" s="7"/>
      <c r="D21" s="11"/>
      <c r="E21" s="11"/>
      <c r="F21" s="11"/>
      <c r="G21" s="11"/>
      <c r="H21" s="11"/>
      <c r="I21" s="11"/>
    </row>
    <row r="22" spans="1:25" x14ac:dyDescent="0.25">
      <c r="A22" s="4"/>
    </row>
    <row r="23" spans="1:25" x14ac:dyDescent="0.25">
      <c r="A23" s="4"/>
    </row>
    <row r="24" spans="1:25" x14ac:dyDescent="0.25">
      <c r="A24" s="4" t="s">
        <v>36</v>
      </c>
      <c r="B24" s="16"/>
      <c r="C24" s="15"/>
      <c r="D24" s="73"/>
      <c r="E24" s="73"/>
      <c r="F24" s="15"/>
      <c r="G24" s="15"/>
      <c r="H24" s="15"/>
      <c r="I24" s="15"/>
      <c r="J24" s="15"/>
      <c r="K24" s="15"/>
      <c r="L24" s="15"/>
    </row>
    <row r="25" spans="1:25" x14ac:dyDescent="0.25">
      <c r="B25" s="3" t="s">
        <v>38</v>
      </c>
      <c r="C25" s="14"/>
      <c r="D25" s="74" t="s">
        <v>37</v>
      </c>
      <c r="E25" s="74"/>
      <c r="F25" s="15"/>
      <c r="G25" s="15"/>
      <c r="H25" s="15"/>
      <c r="I25" s="15"/>
      <c r="J25" s="15"/>
      <c r="K25" s="15"/>
      <c r="L25" s="15"/>
    </row>
    <row r="26" spans="1:25" x14ac:dyDescent="0.25">
      <c r="A26" s="4"/>
    </row>
    <row r="27" spans="1:25" x14ac:dyDescent="0.25">
      <c r="A27" s="4" t="s">
        <v>39</v>
      </c>
      <c r="B27" s="16"/>
      <c r="C27" s="15"/>
      <c r="D27" s="16"/>
      <c r="E27" s="15"/>
      <c r="F27" s="16"/>
      <c r="G27" s="16"/>
      <c r="I27" s="16"/>
      <c r="J27" s="15"/>
      <c r="K27" s="15"/>
      <c r="L27" s="15"/>
      <c r="M27" s="20"/>
      <c r="N27" s="15"/>
      <c r="O27" s="15"/>
      <c r="P27" s="15"/>
      <c r="Q27" s="15"/>
      <c r="R27" s="15"/>
      <c r="S27" s="20"/>
      <c r="T27" s="20"/>
      <c r="U27" s="20"/>
      <c r="V27" s="86"/>
      <c r="W27" s="86"/>
      <c r="X27" s="86"/>
      <c r="Y27" s="86"/>
    </row>
    <row r="28" spans="1:25" x14ac:dyDescent="0.25">
      <c r="B28" s="17" t="s">
        <v>40</v>
      </c>
      <c r="C28" s="14"/>
      <c r="D28" s="17" t="s">
        <v>38</v>
      </c>
      <c r="E28" s="14"/>
      <c r="F28" s="71" t="s">
        <v>37</v>
      </c>
      <c r="G28" s="71"/>
      <c r="I28" s="8" t="s">
        <v>41</v>
      </c>
      <c r="J28" s="14"/>
      <c r="K28" s="14"/>
      <c r="L28" s="14"/>
      <c r="M28" s="20"/>
      <c r="N28" s="15"/>
      <c r="O28" s="15"/>
      <c r="P28" s="15"/>
      <c r="Q28" s="15"/>
      <c r="R28" s="15"/>
      <c r="S28" s="20"/>
      <c r="T28" s="20"/>
      <c r="U28" s="22"/>
      <c r="V28" s="86"/>
      <c r="W28" s="86"/>
      <c r="X28" s="86"/>
      <c r="Y28" s="86"/>
    </row>
    <row r="29" spans="1:25" x14ac:dyDescent="0.25">
      <c r="D29" s="14"/>
      <c r="E29" s="14"/>
      <c r="F29" s="14"/>
      <c r="G29" s="14"/>
      <c r="H29" s="14"/>
      <c r="I29" s="14"/>
      <c r="J29" s="20"/>
      <c r="K29" s="14"/>
      <c r="L29" s="14"/>
      <c r="M29" s="14"/>
      <c r="N29" s="14"/>
      <c r="O29" s="20"/>
      <c r="P29" s="15"/>
      <c r="Q29" s="15"/>
      <c r="R29" s="15"/>
      <c r="S29" s="15"/>
      <c r="T29" s="15"/>
      <c r="U29" s="22"/>
      <c r="V29" s="15"/>
      <c r="W29" s="15"/>
      <c r="X29" s="15"/>
      <c r="Y29" s="15"/>
    </row>
    <row r="30" spans="1:25" x14ac:dyDescent="0.25">
      <c r="A30" s="4" t="s">
        <v>118</v>
      </c>
    </row>
  </sheetData>
  <mergeCells count="12">
    <mergeCell ref="D25:E25"/>
    <mergeCell ref="D24:E24"/>
    <mergeCell ref="V27:Y27"/>
    <mergeCell ref="V28:Y28"/>
    <mergeCell ref="F28:G28"/>
    <mergeCell ref="A13:A15"/>
    <mergeCell ref="A16:A18"/>
    <mergeCell ref="A19:A21"/>
    <mergeCell ref="F1:I1"/>
    <mergeCell ref="F2:I2"/>
    <mergeCell ref="A6:I6"/>
    <mergeCell ref="A8:I8"/>
  </mergeCells>
  <printOptions horizontalCentered="1"/>
  <pageMargins left="0.11811023622047245" right="0.11811023622047245" top="0.74803149606299213" bottom="0.35433070866141736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workbookViewId="0">
      <selection activeCell="F1" sqref="F1:H1"/>
    </sheetView>
  </sheetViews>
  <sheetFormatPr defaultRowHeight="15.75" x14ac:dyDescent="0.25"/>
  <cols>
    <col min="1" max="1" width="21" style="5" customWidth="1"/>
    <col min="2" max="2" width="47.140625" style="5" customWidth="1"/>
    <col min="3" max="8" width="22.5703125" style="5" customWidth="1"/>
    <col min="9" max="16384" width="9.140625" style="5"/>
  </cols>
  <sheetData>
    <row r="1" spans="1:8" ht="15.75" customHeight="1" x14ac:dyDescent="0.25">
      <c r="A1" s="1"/>
      <c r="F1" s="57" t="s">
        <v>46</v>
      </c>
      <c r="G1" s="57"/>
      <c r="H1" s="57"/>
    </row>
    <row r="2" spans="1:8" ht="66" customHeight="1" x14ac:dyDescent="0.25">
      <c r="A2" s="1"/>
      <c r="F2" s="84" t="s">
        <v>125</v>
      </c>
      <c r="G2" s="84"/>
      <c r="H2" s="84"/>
    </row>
    <row r="3" spans="1:8" x14ac:dyDescent="0.25">
      <c r="A3" s="4"/>
    </row>
    <row r="4" spans="1:8" x14ac:dyDescent="0.25">
      <c r="A4" s="85" t="s">
        <v>121</v>
      </c>
      <c r="B4" s="85"/>
      <c r="C4" s="85"/>
      <c r="D4" s="85"/>
      <c r="E4" s="85"/>
      <c r="F4" s="85"/>
      <c r="G4" s="85"/>
      <c r="H4" s="85"/>
    </row>
    <row r="5" spans="1:8" x14ac:dyDescent="0.25">
      <c r="A5" s="79" t="s">
        <v>26</v>
      </c>
      <c r="B5" s="79"/>
      <c r="C5" s="79"/>
      <c r="D5" s="79"/>
      <c r="E5" s="79"/>
      <c r="F5" s="79"/>
      <c r="G5" s="79"/>
      <c r="H5" s="79"/>
    </row>
    <row r="6" spans="1:8" x14ac:dyDescent="0.25">
      <c r="A6" s="79" t="s">
        <v>22</v>
      </c>
      <c r="B6" s="79"/>
      <c r="C6" s="79"/>
      <c r="D6" s="79"/>
      <c r="E6" s="79"/>
      <c r="F6" s="79"/>
      <c r="G6" s="79"/>
      <c r="H6" s="79"/>
    </row>
    <row r="7" spans="1:8" x14ac:dyDescent="0.25">
      <c r="A7" s="3"/>
    </row>
    <row r="8" spans="1:8" x14ac:dyDescent="0.25">
      <c r="A8" s="4" t="s">
        <v>27</v>
      </c>
      <c r="C8" s="73"/>
      <c r="D8" s="73"/>
      <c r="E8" s="73"/>
      <c r="F8" s="73"/>
      <c r="G8" s="73"/>
      <c r="H8" s="73"/>
    </row>
    <row r="9" spans="1:8" x14ac:dyDescent="0.25">
      <c r="A9" s="4" t="s">
        <v>122</v>
      </c>
      <c r="C9" s="73"/>
      <c r="D9" s="73"/>
      <c r="E9" s="73"/>
      <c r="F9" s="73"/>
      <c r="G9" s="73"/>
      <c r="H9" s="73"/>
    </row>
    <row r="10" spans="1:8" x14ac:dyDescent="0.25">
      <c r="A10" s="4"/>
    </row>
    <row r="11" spans="1:8" ht="24.75" customHeight="1" x14ac:dyDescent="0.25">
      <c r="A11" s="77" t="s">
        <v>28</v>
      </c>
      <c r="B11" s="77" t="s">
        <v>45</v>
      </c>
      <c r="C11" s="6" t="s">
        <v>29</v>
      </c>
      <c r="D11" s="6" t="s">
        <v>30</v>
      </c>
      <c r="E11" s="6" t="s">
        <v>31</v>
      </c>
      <c r="F11" s="6" t="s">
        <v>32</v>
      </c>
      <c r="G11" s="6" t="s">
        <v>32</v>
      </c>
      <c r="H11" s="6" t="s">
        <v>32</v>
      </c>
    </row>
    <row r="12" spans="1:8" ht="24.75" customHeight="1" x14ac:dyDescent="0.25">
      <c r="A12" s="77"/>
      <c r="B12" s="77"/>
      <c r="C12" s="6" t="s">
        <v>127</v>
      </c>
      <c r="D12" s="6" t="s">
        <v>137</v>
      </c>
      <c r="E12" s="6" t="s">
        <v>137</v>
      </c>
      <c r="F12" s="6" t="s">
        <v>124</v>
      </c>
      <c r="G12" s="32" t="s">
        <v>138</v>
      </c>
      <c r="H12" s="32" t="s">
        <v>139</v>
      </c>
    </row>
    <row r="13" spans="1:8" x14ac:dyDescent="0.25">
      <c r="A13" s="10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</row>
    <row r="14" spans="1:8" x14ac:dyDescent="0.25">
      <c r="A14" s="11"/>
      <c r="B14" s="6"/>
      <c r="C14" s="6"/>
      <c r="D14" s="6"/>
      <c r="E14" s="6"/>
      <c r="F14" s="6"/>
      <c r="G14" s="6"/>
      <c r="H14" s="6"/>
    </row>
    <row r="15" spans="1:8" x14ac:dyDescent="0.25">
      <c r="A15" s="11"/>
      <c r="B15" s="6"/>
      <c r="C15" s="6"/>
      <c r="D15" s="6"/>
      <c r="E15" s="6"/>
      <c r="F15" s="6"/>
      <c r="G15" s="6"/>
      <c r="H15" s="6"/>
    </row>
    <row r="16" spans="1:8" x14ac:dyDescent="0.25">
      <c r="A16" s="11"/>
      <c r="B16" s="6"/>
      <c r="C16" s="6"/>
      <c r="D16" s="6"/>
      <c r="E16" s="6"/>
      <c r="F16" s="6"/>
      <c r="G16" s="6"/>
      <c r="H16" s="6"/>
    </row>
    <row r="17" spans="1:8" x14ac:dyDescent="0.25">
      <c r="A17" s="11"/>
      <c r="B17" s="6"/>
      <c r="C17" s="6"/>
      <c r="D17" s="6"/>
      <c r="E17" s="6"/>
      <c r="F17" s="6"/>
      <c r="G17" s="6"/>
      <c r="H17" s="6"/>
    </row>
    <row r="18" spans="1:8" x14ac:dyDescent="0.25">
      <c r="A18" s="11"/>
      <c r="B18" s="10" t="s">
        <v>33</v>
      </c>
      <c r="C18" s="6"/>
      <c r="D18" s="6"/>
      <c r="E18" s="6"/>
      <c r="F18" s="6"/>
      <c r="G18" s="6"/>
      <c r="H18" s="6"/>
    </row>
    <row r="19" spans="1:8" x14ac:dyDescent="0.25">
      <c r="A19" s="4"/>
    </row>
    <row r="20" spans="1:8" x14ac:dyDescent="0.25">
      <c r="A20" s="4"/>
    </row>
    <row r="21" spans="1:8" x14ac:dyDescent="0.25">
      <c r="A21" s="4" t="s">
        <v>36</v>
      </c>
      <c r="B21" s="16"/>
      <c r="C21" s="15"/>
      <c r="D21" s="73"/>
      <c r="E21" s="73"/>
      <c r="F21" s="15"/>
      <c r="G21" s="15"/>
      <c r="H21" s="15"/>
    </row>
    <row r="22" spans="1:8" x14ac:dyDescent="0.25">
      <c r="B22" s="3" t="s">
        <v>38</v>
      </c>
      <c r="C22" s="14"/>
      <c r="D22" s="74" t="s">
        <v>37</v>
      </c>
      <c r="E22" s="74"/>
      <c r="F22" s="15"/>
      <c r="G22" s="15"/>
      <c r="H22" s="15"/>
    </row>
    <row r="23" spans="1:8" x14ac:dyDescent="0.25">
      <c r="A23" s="4"/>
    </row>
    <row r="24" spans="1:8" x14ac:dyDescent="0.25">
      <c r="A24" s="4" t="s">
        <v>39</v>
      </c>
      <c r="B24" s="16"/>
      <c r="C24" s="15"/>
      <c r="D24" s="16"/>
      <c r="E24" s="15"/>
      <c r="F24" s="16"/>
      <c r="G24" s="16"/>
    </row>
    <row r="25" spans="1:8" x14ac:dyDescent="0.25">
      <c r="B25" s="17" t="s">
        <v>40</v>
      </c>
      <c r="C25" s="14"/>
      <c r="D25" s="17" t="s">
        <v>38</v>
      </c>
      <c r="E25" s="14"/>
      <c r="F25" s="71" t="s">
        <v>37</v>
      </c>
      <c r="G25" s="71"/>
    </row>
    <row r="26" spans="1:8" x14ac:dyDescent="0.25">
      <c r="D26" s="14"/>
      <c r="E26" s="14"/>
      <c r="F26" s="14"/>
      <c r="G26" s="14"/>
      <c r="H26" s="14"/>
    </row>
    <row r="27" spans="1:8" x14ac:dyDescent="0.25">
      <c r="A27" s="16"/>
      <c r="D27" s="14"/>
      <c r="E27" s="14"/>
      <c r="F27" s="14"/>
      <c r="G27" s="14"/>
      <c r="H27" s="14"/>
    </row>
    <row r="28" spans="1:8" x14ac:dyDescent="0.25">
      <c r="A28" s="8" t="s">
        <v>41</v>
      </c>
      <c r="D28" s="14"/>
      <c r="E28" s="14"/>
      <c r="F28" s="14"/>
      <c r="G28" s="14"/>
      <c r="H28" s="14"/>
    </row>
    <row r="29" spans="1:8" x14ac:dyDescent="0.25">
      <c r="A29" s="8"/>
      <c r="D29" s="14"/>
      <c r="E29" s="14"/>
      <c r="F29" s="14"/>
      <c r="G29" s="14"/>
      <c r="H29" s="14"/>
    </row>
    <row r="30" spans="1:8" x14ac:dyDescent="0.25">
      <c r="A30" s="4" t="s">
        <v>118</v>
      </c>
    </row>
  </sheetData>
  <mergeCells count="12">
    <mergeCell ref="F1:H1"/>
    <mergeCell ref="F2:H2"/>
    <mergeCell ref="D21:E21"/>
    <mergeCell ref="D22:E22"/>
    <mergeCell ref="F25:G25"/>
    <mergeCell ref="A4:H4"/>
    <mergeCell ref="A5:H5"/>
    <mergeCell ref="A6:H6"/>
    <mergeCell ref="C8:H8"/>
    <mergeCell ref="A11:A12"/>
    <mergeCell ref="B11:B12"/>
    <mergeCell ref="C9:H9"/>
  </mergeCells>
  <printOptions horizontalCentered="1"/>
  <pageMargins left="0.11811023622047245" right="0.11811023622047245" top="0.74803149606299213" bottom="0.35433070866141736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6.1</vt:lpstr>
      <vt:lpstr>6.2</vt:lpstr>
      <vt:lpstr>6.3</vt:lpstr>
      <vt:lpstr>6.4</vt:lpstr>
      <vt:lpstr>6.5</vt:lpstr>
      <vt:lpstr>6.6</vt:lpstr>
      <vt:lpstr>'6.1'!Заголовки_для_печати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Александровна Зверева</dc:creator>
  <cp:lastModifiedBy>Людмила Александровна Зверева</cp:lastModifiedBy>
  <cp:lastPrinted>2022-06-21T07:27:00Z</cp:lastPrinted>
  <dcterms:created xsi:type="dcterms:W3CDTF">2017-06-09T10:43:51Z</dcterms:created>
  <dcterms:modified xsi:type="dcterms:W3CDTF">2023-07-03T09:44:12Z</dcterms:modified>
</cp:coreProperties>
</file>