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Исполнение бюджета 2024\Ежеквартальный отчет по исполнению (постановлением)\2024 год\1 кв. 2024 года\Для сайта ФУ по открытости\"/>
    </mc:Choice>
  </mc:AlternateContent>
  <bookViews>
    <workbookView xWindow="0" yWindow="0" windowWidth="28800" windowHeight="11835"/>
  </bookViews>
  <sheets>
    <sheet name="Салават доходы" sheetId="6" r:id="rId1"/>
  </sheets>
  <definedNames>
    <definedName name="_xlnm.Print_Titles" localSheetId="0">'Салават доходы'!$5:$7</definedName>
  </definedNames>
  <calcPr calcId="152511"/>
</workbook>
</file>

<file path=xl/calcChain.xml><?xml version="1.0" encoding="utf-8"?>
<calcChain xmlns="http://schemas.openxmlformats.org/spreadsheetml/2006/main">
  <c r="B44" i="6" l="1"/>
  <c r="C24" i="6"/>
  <c r="H38" i="6" l="1"/>
  <c r="H39" i="6"/>
  <c r="E24" i="6"/>
  <c r="F24" i="6"/>
  <c r="C43" i="6"/>
  <c r="C42" i="6" s="1"/>
  <c r="B43" i="6"/>
  <c r="B42" i="6" s="1"/>
  <c r="C35" i="6"/>
  <c r="B35" i="6"/>
  <c r="C28" i="6"/>
  <c r="B28" i="6"/>
  <c r="B24" i="6"/>
  <c r="C19" i="6"/>
  <c r="B19" i="6"/>
  <c r="C14" i="6"/>
  <c r="B14" i="6"/>
  <c r="C12" i="6"/>
  <c r="B12" i="6"/>
  <c r="C10" i="6"/>
  <c r="C9" i="6" s="1"/>
  <c r="B10" i="6"/>
  <c r="B9" i="6" l="1"/>
  <c r="B8" i="6" s="1"/>
  <c r="C8" i="6"/>
  <c r="G39" i="6"/>
  <c r="F35" i="6"/>
  <c r="E35" i="6"/>
  <c r="E12" i="6"/>
  <c r="F10" i="6"/>
  <c r="E10" i="6"/>
  <c r="D38" i="6"/>
  <c r="F12" i="6" l="1"/>
  <c r="F28" i="6" l="1"/>
  <c r="H20" i="6" l="1"/>
  <c r="G20" i="6"/>
  <c r="D34" i="6"/>
  <c r="D35" i="6"/>
  <c r="G38" i="6"/>
  <c r="H37" i="6"/>
  <c r="G37" i="6"/>
  <c r="D37" i="6"/>
  <c r="H36" i="6"/>
  <c r="G36" i="6"/>
  <c r="D36" i="6"/>
  <c r="H29" i="6"/>
  <c r="H30" i="6"/>
  <c r="H31" i="6"/>
  <c r="H32" i="6"/>
  <c r="G29" i="6"/>
  <c r="G30" i="6"/>
  <c r="G31" i="6"/>
  <c r="G32" i="6"/>
  <c r="E28" i="6"/>
  <c r="D32" i="6"/>
  <c r="D31" i="6"/>
  <c r="D29" i="6"/>
  <c r="H16" i="6"/>
  <c r="H17" i="6"/>
  <c r="G18" i="6"/>
  <c r="H41" i="6"/>
  <c r="G26" i="6"/>
  <c r="F43" i="6"/>
  <c r="F42" i="6" s="1"/>
  <c r="E43" i="6"/>
  <c r="E42" i="6" s="1"/>
  <c r="F19" i="6"/>
  <c r="E19" i="6"/>
  <c r="F14" i="6"/>
  <c r="E14" i="6"/>
  <c r="D20" i="6"/>
  <c r="D18" i="6"/>
  <c r="F9" i="6" l="1"/>
  <c r="F8" i="6" s="1"/>
  <c r="H35" i="6"/>
  <c r="G35" i="6"/>
  <c r="E9" i="6"/>
  <c r="E8" i="6" s="1"/>
  <c r="G41" i="6"/>
  <c r="H8" i="6" l="1"/>
  <c r="H9" i="6"/>
  <c r="H10" i="6"/>
  <c r="H11" i="6"/>
  <c r="H12" i="6"/>
  <c r="H13" i="6"/>
  <c r="H14" i="6"/>
  <c r="H15" i="6"/>
  <c r="H18" i="6"/>
  <c r="H19" i="6"/>
  <c r="H21" i="6"/>
  <c r="H22" i="6"/>
  <c r="H23" i="6"/>
  <c r="H24" i="6"/>
  <c r="H25" i="6"/>
  <c r="H26" i="6"/>
  <c r="H28" i="6"/>
  <c r="H33" i="6"/>
  <c r="H34" i="6"/>
  <c r="H40" i="6"/>
  <c r="H42" i="6"/>
  <c r="H43" i="6"/>
  <c r="H44" i="6"/>
  <c r="H45" i="6"/>
  <c r="H46" i="6"/>
  <c r="H47" i="6"/>
  <c r="H50" i="6"/>
  <c r="G9" i="6"/>
  <c r="G10" i="6"/>
  <c r="G11" i="6"/>
  <c r="G12" i="6"/>
  <c r="G13" i="6"/>
  <c r="G14" i="6"/>
  <c r="G15" i="6"/>
  <c r="G19" i="6"/>
  <c r="G21" i="6"/>
  <c r="G22" i="6"/>
  <c r="G23" i="6"/>
  <c r="G24" i="6"/>
  <c r="G25" i="6"/>
  <c r="G28" i="6"/>
  <c r="G33" i="6"/>
  <c r="G34" i="6"/>
  <c r="G40" i="6"/>
  <c r="G42" i="6"/>
  <c r="G43" i="6"/>
  <c r="G44" i="6"/>
  <c r="G45" i="6"/>
  <c r="G46" i="6"/>
  <c r="G47" i="6"/>
  <c r="G8" i="6"/>
  <c r="D12" i="6" l="1"/>
  <c r="D13" i="6"/>
  <c r="D14" i="6"/>
  <c r="D15" i="6"/>
  <c r="D19" i="6"/>
  <c r="D21" i="6"/>
  <c r="D22" i="6"/>
  <c r="D23" i="6"/>
  <c r="D24" i="6"/>
  <c r="D25" i="6"/>
  <c r="D26" i="6"/>
  <c r="D28" i="6"/>
  <c r="D33" i="6"/>
  <c r="D40" i="6"/>
  <c r="D42" i="6"/>
  <c r="D43" i="6"/>
  <c r="D44" i="6"/>
  <c r="D45" i="6"/>
  <c r="D46" i="6"/>
  <c r="D47" i="6"/>
  <c r="D11" i="6"/>
  <c r="D10" i="6"/>
  <c r="D8" i="6"/>
  <c r="D9" i="6" l="1"/>
</calcChain>
</file>

<file path=xl/sharedStrings.xml><?xml version="1.0" encoding="utf-8"?>
<sst xmlns="http://schemas.openxmlformats.org/spreadsheetml/2006/main" count="74" uniqueCount="55">
  <si>
    <t>Наименование показателя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</si>
  <si>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</si>
  <si>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</si>
  <si>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</si>
  <si>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</si>
  <si>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</si>
  <si>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</si>
  <si>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</si>
  <si>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НАЛОГИ НА ИМУЩЕСТВО</t>
  </si>
  <si>
    <t>Налог на имущество организаций</t>
  </si>
  <si>
    <t>НАЛОГИ, СБОРЫ И РЕГУЛЯРНЫЕ ПЛАТЕЖИ ЗА ПОЛЬЗОВАНИЕ ПРИРОДНЫМИ РЕСУРСАМИ</t>
  </si>
  <si>
    <t>Налог на добычу полезных ископаемых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</si>
  <si>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</si>
  <si>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</si>
  <si>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</si>
  <si>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</si>
  <si>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</si>
  <si>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</si>
  <si>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</si>
  <si>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</si>
  <si>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</si>
  <si>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</si>
  <si>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</si>
  <si>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</si>
  <si>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</si>
  <si>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</si>
  <si>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</si>
  <si>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</si>
  <si>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 xml:space="preserve">Единица измерения:  руб. </t>
  </si>
  <si>
    <t>План</t>
  </si>
  <si>
    <t>Отчет</t>
  </si>
  <si>
    <t>% исполнения</t>
  </si>
  <si>
    <t>Доходы бюджета, всего</t>
  </si>
  <si>
    <t>Х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</si>
  <si>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</si>
  <si>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</si>
  <si>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</si>
  <si>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 с организаций</t>
  </si>
  <si>
    <t>Земельный налог с физических лиц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</si>
  <si>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</si>
  <si>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</si>
  <si>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</si>
  <si>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</si>
  <si>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</si>
  <si>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</si>
  <si>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</si>
  <si>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ПРОЧИЕ НАЛОГИ И СБОРЫ (ПО ОТМЕНЕННЫМ МЕСТНЫМ НАЛОГАМ И СБОРАМ)</t>
  </si>
  <si>
    <t>НАЛОГОВЫЕ И НЕНАЛОГОВЫЕ ДОХОДЫ</t>
  </si>
  <si>
    <t>-</t>
  </si>
  <si>
    <t>Доходы от приватизации имущества,  находящегося в государственной муниципальной собственности</t>
  </si>
  <si>
    <t>2024 год 
к 2023 году, %</t>
  </si>
  <si>
    <t>по доходам в разрезе видов доходов в сравнении с запланированными годовыми значениями и cо значениями за январь-март 2023 года</t>
  </si>
  <si>
    <t>Сведения об исполнении бюджета городского округа город Салават Республики Башкортостан за январь-март 2024 года</t>
  </si>
  <si>
    <t>на 1 апреля 2023 года</t>
  </si>
  <si>
    <t>на 1 апреля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</si>
</sst>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4" fontId="1" fillId="0" borderId="1">
      <alignment horizontal="right" shrinkToFit="1"/>
    </xf>
    <xf numFmtId="4" fontId="1" fillId="0" borderId="2">
      <alignment horizontal="right" shrinkToFit="1"/>
    </xf>
    <xf numFmtId="4" fontId="1" fillId="0" borderId="6">
      <alignment horizontal="right" shrinkToFit="1"/>
    </xf>
  </cellStyleXfs>
  <cellXfs count="29">
    <xf numFmtId="0" fontId="0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7" fillId="0" borderId="4" xfId="1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">
    <cellStyle name="Normal" xfId="1"/>
    <cellStyle name="xl45" xfId="2"/>
    <cellStyle name="xl92" xfId="3"/>
    <cellStyle name="xl93" xfId="4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46" zoomScale="110" zoomScaleNormal="110" workbookViewId="0">
      <selection activeCell="C48" sqref="C48"/>
    </sheetView>
  </sheetViews>
  <sheetFormatPr defaultRowHeight="12" x14ac:dyDescent="0.25"/>
  <cols>
    <col min="1" max="1" width="43.7109375" style="15" customWidth="1"/>
    <col min="2" max="3" width="14.7109375" style="16" bestFit="1" customWidth="1"/>
    <col min="4" max="4" width="11.140625" style="16" customWidth="1"/>
    <col min="5" max="6" width="14.7109375" style="16" bestFit="1" customWidth="1"/>
    <col min="7" max="7" width="11.140625" style="16" customWidth="1"/>
    <col min="8" max="8" width="10" style="16" customWidth="1"/>
    <col min="9" max="16384" width="9.140625" style="1"/>
  </cols>
  <sheetData>
    <row r="1" spans="1:9" x14ac:dyDescent="0.25">
      <c r="A1" s="23" t="s">
        <v>52</v>
      </c>
      <c r="B1" s="23"/>
      <c r="C1" s="23"/>
      <c r="D1" s="23"/>
      <c r="E1" s="23"/>
      <c r="F1" s="23"/>
      <c r="G1" s="23"/>
      <c r="H1" s="23"/>
    </row>
    <row r="2" spans="1:9" x14ac:dyDescent="0.25">
      <c r="A2" s="23" t="s">
        <v>51</v>
      </c>
      <c r="B2" s="23"/>
      <c r="C2" s="23"/>
      <c r="D2" s="23"/>
      <c r="E2" s="23"/>
      <c r="F2" s="23"/>
      <c r="G2" s="23"/>
      <c r="H2" s="23"/>
    </row>
    <row r="3" spans="1:9" x14ac:dyDescent="0.25">
      <c r="A3" s="2"/>
      <c r="B3" s="2"/>
      <c r="C3" s="2"/>
      <c r="D3" s="2"/>
      <c r="E3" s="2"/>
      <c r="F3" s="2"/>
      <c r="G3" s="2"/>
      <c r="H3" s="2"/>
    </row>
    <row r="4" spans="1:9" x14ac:dyDescent="0.25">
      <c r="A4" s="3" t="s">
        <v>28</v>
      </c>
    </row>
    <row r="5" spans="1:9" s="5" customFormat="1" x14ac:dyDescent="0.25">
      <c r="A5" s="25" t="s">
        <v>0</v>
      </c>
      <c r="B5" s="24" t="s">
        <v>53</v>
      </c>
      <c r="C5" s="24"/>
      <c r="D5" s="24"/>
      <c r="E5" s="24" t="s">
        <v>54</v>
      </c>
      <c r="F5" s="24"/>
      <c r="G5" s="24"/>
      <c r="H5" s="27" t="s">
        <v>50</v>
      </c>
      <c r="I5" s="4"/>
    </row>
    <row r="6" spans="1:9" s="9" customFormat="1" ht="24" x14ac:dyDescent="0.25">
      <c r="A6" s="26"/>
      <c r="B6" s="6" t="s">
        <v>29</v>
      </c>
      <c r="C6" s="6" t="s">
        <v>30</v>
      </c>
      <c r="D6" s="7" t="s">
        <v>31</v>
      </c>
      <c r="E6" s="6" t="s">
        <v>29</v>
      </c>
      <c r="F6" s="6" t="s">
        <v>30</v>
      </c>
      <c r="G6" s="7" t="s">
        <v>31</v>
      </c>
      <c r="H6" s="28"/>
      <c r="I6" s="8"/>
    </row>
    <row r="7" spans="1:9" x14ac:dyDescent="0.25">
      <c r="A7" s="10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9" s="13" customFormat="1" x14ac:dyDescent="0.25">
      <c r="A8" s="12" t="s">
        <v>32</v>
      </c>
      <c r="B8" s="17">
        <f>B9+B42</f>
        <v>3839559498.8999996</v>
      </c>
      <c r="C8" s="17">
        <f>C9+C42</f>
        <v>628519556.49000001</v>
      </c>
      <c r="D8" s="18">
        <f t="shared" ref="D8:D18" si="0">C8/B8*100</f>
        <v>16.369574600160913</v>
      </c>
      <c r="E8" s="17">
        <f>E9+E42</f>
        <v>3954156916.6199999</v>
      </c>
      <c r="F8" s="17">
        <f>F9+F42</f>
        <v>789152863.22000003</v>
      </c>
      <c r="G8" s="18">
        <f>F8/E8*100</f>
        <v>19.957550493331592</v>
      </c>
      <c r="H8" s="18">
        <f>F8/C8*100</f>
        <v>125.55740789150063</v>
      </c>
    </row>
    <row r="9" spans="1:9" s="13" customFormat="1" x14ac:dyDescent="0.25">
      <c r="A9" s="12" t="s">
        <v>47</v>
      </c>
      <c r="B9" s="17">
        <f>B10+B12+B14+B19+B24+B26+B28+B33+B34+B35+B40+B41</f>
        <v>1515531900</v>
      </c>
      <c r="C9" s="17">
        <f>C10+C12+C14+C19+C24+C26+C28+C33+C34+C35+C40+C41+C27</f>
        <v>202597802.53000003</v>
      </c>
      <c r="D9" s="18">
        <f t="shared" si="0"/>
        <v>13.368098852290739</v>
      </c>
      <c r="E9" s="17">
        <f>E10+E12+E14+E19+E24+E26+E28+E33+E34+E35+E40+E41</f>
        <v>1564029043.29</v>
      </c>
      <c r="F9" s="17">
        <f>F10+F12+F14+F19+F24+F26+F28+F33+F34+F35+F40+F41+F27</f>
        <v>338698529.54000002</v>
      </c>
      <c r="G9" s="18">
        <f t="shared" ref="G9:G47" si="1">F9/E9*100</f>
        <v>21.655514070731936</v>
      </c>
      <c r="H9" s="18">
        <f t="shared" ref="H9:H25" si="2">F9/C9*100</f>
        <v>167.17779033651988</v>
      </c>
    </row>
    <row r="10" spans="1:9" s="13" customFormat="1" x14ac:dyDescent="0.25">
      <c r="A10" s="12" t="s">
        <v>1</v>
      </c>
      <c r="B10" s="17">
        <f>B11</f>
        <v>741177193</v>
      </c>
      <c r="C10" s="17">
        <f>C11</f>
        <v>75245874.480000004</v>
      </c>
      <c r="D10" s="18">
        <f t="shared" si="0"/>
        <v>10.152211264816941</v>
      </c>
      <c r="E10" s="17">
        <f>E11</f>
        <v>834966000</v>
      </c>
      <c r="F10" s="17">
        <f>F11</f>
        <v>176215111.12</v>
      </c>
      <c r="G10" s="18">
        <f t="shared" si="1"/>
        <v>21.104465465659679</v>
      </c>
      <c r="H10" s="18">
        <f t="shared" si="2"/>
        <v>234.18574418566581</v>
      </c>
    </row>
    <row r="11" spans="1:9" x14ac:dyDescent="0.25">
      <c r="A11" s="14" t="s">
        <v>2</v>
      </c>
      <c r="B11" s="19">
        <v>741177193</v>
      </c>
      <c r="C11" s="19">
        <v>75245874.480000004</v>
      </c>
      <c r="D11" s="20">
        <f t="shared" si="0"/>
        <v>10.152211264816941</v>
      </c>
      <c r="E11" s="19">
        <v>834966000</v>
      </c>
      <c r="F11" s="19">
        <v>176215111.12</v>
      </c>
      <c r="G11" s="20">
        <f t="shared" si="1"/>
        <v>21.104465465659679</v>
      </c>
      <c r="H11" s="20">
        <f t="shared" si="2"/>
        <v>234.18574418566581</v>
      </c>
    </row>
    <row r="12" spans="1:9" s="13" customFormat="1" ht="36" x14ac:dyDescent="0.25">
      <c r="A12" s="12" t="s">
        <v>3</v>
      </c>
      <c r="B12" s="17">
        <f>B13</f>
        <v>5777300</v>
      </c>
      <c r="C12" s="17">
        <f>C13</f>
        <v>1527356.95</v>
      </c>
      <c r="D12" s="18">
        <f t="shared" si="0"/>
        <v>26.437210288543088</v>
      </c>
      <c r="E12" s="17">
        <f>E13</f>
        <v>6818950</v>
      </c>
      <c r="F12" s="17">
        <f>F13</f>
        <v>1688635.39</v>
      </c>
      <c r="G12" s="18">
        <f t="shared" si="1"/>
        <v>24.76386232484473</v>
      </c>
      <c r="H12" s="18">
        <f t="shared" si="2"/>
        <v>110.55931555488716</v>
      </c>
    </row>
    <row r="13" spans="1:9" ht="24" x14ac:dyDescent="0.25">
      <c r="A13" s="14" t="s">
        <v>4</v>
      </c>
      <c r="B13" s="19">
        <v>5777300</v>
      </c>
      <c r="C13" s="19">
        <v>1527356.95</v>
      </c>
      <c r="D13" s="20">
        <f t="shared" si="0"/>
        <v>26.437210288543088</v>
      </c>
      <c r="E13" s="19">
        <v>6818950</v>
      </c>
      <c r="F13" s="19">
        <v>1688635.39</v>
      </c>
      <c r="G13" s="20">
        <f t="shared" si="1"/>
        <v>24.76386232484473</v>
      </c>
      <c r="H13" s="20">
        <f t="shared" si="2"/>
        <v>110.55931555488716</v>
      </c>
    </row>
    <row r="14" spans="1:9" s="13" customFormat="1" x14ac:dyDescent="0.25">
      <c r="A14" s="12" t="s">
        <v>5</v>
      </c>
      <c r="B14" s="17">
        <f>B15+B16+B17+B18</f>
        <v>182353000</v>
      </c>
      <c r="C14" s="17">
        <f>C15+C16+C17+C18</f>
        <v>25534468.640000001</v>
      </c>
      <c r="D14" s="18">
        <f t="shared" si="0"/>
        <v>14.00276860813916</v>
      </c>
      <c r="E14" s="17">
        <f>E15+E16+E17+E18</f>
        <v>172800000</v>
      </c>
      <c r="F14" s="17">
        <f>F15+F16+F17+F18</f>
        <v>41438993.5</v>
      </c>
      <c r="G14" s="18">
        <f t="shared" si="1"/>
        <v>23.980899016203704</v>
      </c>
      <c r="H14" s="18">
        <f t="shared" si="2"/>
        <v>162.28649236540369</v>
      </c>
    </row>
    <row r="15" spans="1:9" ht="24" x14ac:dyDescent="0.25">
      <c r="A15" s="14" t="s">
        <v>6</v>
      </c>
      <c r="B15" s="19">
        <v>165942000</v>
      </c>
      <c r="C15" s="19">
        <v>27766699.870000001</v>
      </c>
      <c r="D15" s="20">
        <f t="shared" si="0"/>
        <v>16.732774023453977</v>
      </c>
      <c r="E15" s="19">
        <v>160200000</v>
      </c>
      <c r="F15" s="19">
        <v>30484962.719999999</v>
      </c>
      <c r="G15" s="20">
        <f t="shared" si="1"/>
        <v>19.029315056179776</v>
      </c>
      <c r="H15" s="20">
        <f t="shared" si="2"/>
        <v>109.7896504184024</v>
      </c>
    </row>
    <row r="16" spans="1:9" ht="24" x14ac:dyDescent="0.25">
      <c r="A16" s="14" t="s">
        <v>34</v>
      </c>
      <c r="B16" s="19">
        <v>0</v>
      </c>
      <c r="C16" s="19">
        <v>-437149.67</v>
      </c>
      <c r="D16" s="20" t="s">
        <v>48</v>
      </c>
      <c r="E16" s="19">
        <v>0</v>
      </c>
      <c r="F16" s="19">
        <v>53298</v>
      </c>
      <c r="G16" s="20" t="s">
        <v>33</v>
      </c>
      <c r="H16" s="20">
        <f t="shared" si="2"/>
        <v>-12.192162926715696</v>
      </c>
    </row>
    <row r="17" spans="1:8" x14ac:dyDescent="0.25">
      <c r="A17" s="14" t="s">
        <v>7</v>
      </c>
      <c r="B17" s="19">
        <v>0</v>
      </c>
      <c r="C17" s="19">
        <v>11574</v>
      </c>
      <c r="D17" s="20" t="s">
        <v>48</v>
      </c>
      <c r="E17" s="19">
        <v>0</v>
      </c>
      <c r="F17" s="19">
        <v>274913</v>
      </c>
      <c r="G17" s="20" t="s">
        <v>33</v>
      </c>
      <c r="H17" s="20">
        <f t="shared" si="2"/>
        <v>2375.2635216865388</v>
      </c>
    </row>
    <row r="18" spans="1:8" ht="24" x14ac:dyDescent="0.25">
      <c r="A18" s="14" t="s">
        <v>35</v>
      </c>
      <c r="B18" s="19">
        <v>16411000</v>
      </c>
      <c r="C18" s="19">
        <v>-1806655.56</v>
      </c>
      <c r="D18" s="20">
        <f t="shared" si="0"/>
        <v>-11.008808482115654</v>
      </c>
      <c r="E18" s="19">
        <v>12600000</v>
      </c>
      <c r="F18" s="19">
        <v>10625819.779999999</v>
      </c>
      <c r="G18" s="20">
        <f t="shared" si="1"/>
        <v>84.33190301587301</v>
      </c>
      <c r="H18" s="20">
        <f t="shared" si="2"/>
        <v>-588.14862197639923</v>
      </c>
    </row>
    <row r="19" spans="1:8" s="13" customFormat="1" x14ac:dyDescent="0.25">
      <c r="A19" s="12" t="s">
        <v>8</v>
      </c>
      <c r="B19" s="17">
        <f>B20+B21+B22+B23</f>
        <v>237449000</v>
      </c>
      <c r="C19" s="17">
        <f>C20+C21+C22+C23</f>
        <v>39766644.710000001</v>
      </c>
      <c r="D19" s="18">
        <f t="shared" ref="D19:D47" si="3">C19/B19*100</f>
        <v>16.747446698027787</v>
      </c>
      <c r="E19" s="17">
        <f>E20+E21+E22+E23</f>
        <v>251315000</v>
      </c>
      <c r="F19" s="17">
        <f>F20+F21+F22+F23</f>
        <v>44441957.489999995</v>
      </c>
      <c r="G19" s="18">
        <f t="shared" si="1"/>
        <v>17.683766384815865</v>
      </c>
      <c r="H19" s="18">
        <f t="shared" si="2"/>
        <v>111.75687014606063</v>
      </c>
    </row>
    <row r="20" spans="1:8" s="13" customFormat="1" x14ac:dyDescent="0.25">
      <c r="A20" s="14" t="s">
        <v>36</v>
      </c>
      <c r="B20" s="19">
        <v>60764000</v>
      </c>
      <c r="C20" s="19">
        <v>870259.76</v>
      </c>
      <c r="D20" s="18">
        <f t="shared" si="3"/>
        <v>1.4321963004410507</v>
      </c>
      <c r="E20" s="19">
        <v>54149000</v>
      </c>
      <c r="F20" s="19">
        <v>1945674.56</v>
      </c>
      <c r="G20" s="20">
        <f t="shared" si="1"/>
        <v>3.5931865039058897</v>
      </c>
      <c r="H20" s="20">
        <f t="shared" si="2"/>
        <v>223.57400048004058</v>
      </c>
    </row>
    <row r="21" spans="1:8" x14ac:dyDescent="0.25">
      <c r="A21" s="14" t="s">
        <v>9</v>
      </c>
      <c r="B21" s="19">
        <v>71700000</v>
      </c>
      <c r="C21" s="19">
        <v>6386755.0300000003</v>
      </c>
      <c r="D21" s="20">
        <f t="shared" si="3"/>
        <v>8.9076081311018136</v>
      </c>
      <c r="E21" s="19">
        <v>57400000</v>
      </c>
      <c r="F21" s="19">
        <v>16663025.810000001</v>
      </c>
      <c r="G21" s="20">
        <f t="shared" si="1"/>
        <v>29.02966168989547</v>
      </c>
      <c r="H21" s="20">
        <f t="shared" si="2"/>
        <v>260.89971717609467</v>
      </c>
    </row>
    <row r="22" spans="1:8" x14ac:dyDescent="0.25">
      <c r="A22" s="14" t="s">
        <v>37</v>
      </c>
      <c r="B22" s="19">
        <v>96485000</v>
      </c>
      <c r="C22" s="19">
        <v>31669370.57</v>
      </c>
      <c r="D22" s="20">
        <f t="shared" si="3"/>
        <v>32.823102627351403</v>
      </c>
      <c r="E22" s="19">
        <v>131266000</v>
      </c>
      <c r="F22" s="19">
        <v>24961505.899999999</v>
      </c>
      <c r="G22" s="20">
        <f t="shared" si="1"/>
        <v>19.015972071975987</v>
      </c>
      <c r="H22" s="20">
        <f t="shared" si="2"/>
        <v>78.819078026279826</v>
      </c>
    </row>
    <row r="23" spans="1:8" x14ac:dyDescent="0.25">
      <c r="A23" s="14" t="s">
        <v>38</v>
      </c>
      <c r="B23" s="19">
        <v>8500000</v>
      </c>
      <c r="C23" s="19">
        <v>840259.35</v>
      </c>
      <c r="D23" s="20">
        <f t="shared" si="3"/>
        <v>9.8854041176470595</v>
      </c>
      <c r="E23" s="19">
        <v>8500000</v>
      </c>
      <c r="F23" s="19">
        <v>871751.22</v>
      </c>
      <c r="G23" s="20">
        <f t="shared" si="1"/>
        <v>10.255896705882353</v>
      </c>
      <c r="H23" s="20">
        <f t="shared" si="2"/>
        <v>103.74787498645507</v>
      </c>
    </row>
    <row r="24" spans="1:8" s="13" customFormat="1" ht="24" x14ac:dyDescent="0.25">
      <c r="A24" s="12" t="s">
        <v>10</v>
      </c>
      <c r="B24" s="17">
        <f>B25</f>
        <v>176000</v>
      </c>
      <c r="C24" s="17">
        <f>C25</f>
        <v>-10763.48</v>
      </c>
      <c r="D24" s="18">
        <f t="shared" si="3"/>
        <v>-6.1156136363636362</v>
      </c>
      <c r="E24" s="17">
        <f>E25</f>
        <v>177000</v>
      </c>
      <c r="F24" s="17">
        <f>F25</f>
        <v>0</v>
      </c>
      <c r="G24" s="18">
        <f t="shared" si="1"/>
        <v>0</v>
      </c>
      <c r="H24" s="18">
        <f t="shared" si="2"/>
        <v>0</v>
      </c>
    </row>
    <row r="25" spans="1:8" x14ac:dyDescent="0.25">
      <c r="A25" s="14" t="s">
        <v>11</v>
      </c>
      <c r="B25" s="19">
        <v>176000</v>
      </c>
      <c r="C25" s="19">
        <v>-10763.48</v>
      </c>
      <c r="D25" s="20">
        <f t="shared" si="3"/>
        <v>-6.1156136363636362</v>
      </c>
      <c r="E25" s="19">
        <v>177000</v>
      </c>
      <c r="F25" s="19">
        <v>0</v>
      </c>
      <c r="G25" s="20">
        <f t="shared" si="1"/>
        <v>0</v>
      </c>
      <c r="H25" s="20">
        <f t="shared" si="2"/>
        <v>0</v>
      </c>
    </row>
    <row r="26" spans="1:8" s="13" customFormat="1" x14ac:dyDescent="0.25">
      <c r="A26" s="12" t="s">
        <v>12</v>
      </c>
      <c r="B26" s="17">
        <v>20920000</v>
      </c>
      <c r="C26" s="17">
        <v>4083736.18</v>
      </c>
      <c r="D26" s="18">
        <f t="shared" si="3"/>
        <v>19.520727437858511</v>
      </c>
      <c r="E26" s="17">
        <v>21020000</v>
      </c>
      <c r="F26" s="17">
        <v>4479011.92</v>
      </c>
      <c r="G26" s="18">
        <f t="shared" si="1"/>
        <v>21.30833453853473</v>
      </c>
      <c r="H26" s="18">
        <f t="shared" ref="H26:H47" si="4">F26/C26*100</f>
        <v>109.67926728312796</v>
      </c>
    </row>
    <row r="27" spans="1:8" s="13" customFormat="1" ht="24" x14ac:dyDescent="0.25">
      <c r="A27" s="12" t="s">
        <v>46</v>
      </c>
      <c r="B27" s="17">
        <v>0</v>
      </c>
      <c r="C27" s="17">
        <v>2280.35</v>
      </c>
      <c r="D27" s="18" t="s">
        <v>33</v>
      </c>
      <c r="E27" s="17">
        <v>0</v>
      </c>
      <c r="F27" s="17">
        <v>0</v>
      </c>
      <c r="G27" s="18" t="s">
        <v>33</v>
      </c>
      <c r="H27" s="18" t="s">
        <v>33</v>
      </c>
    </row>
    <row r="28" spans="1:8" s="13" customFormat="1" ht="36" x14ac:dyDescent="0.25">
      <c r="A28" s="12" t="s">
        <v>13</v>
      </c>
      <c r="B28" s="17">
        <f>B29+B30+B31+B32</f>
        <v>151170000</v>
      </c>
      <c r="C28" s="17">
        <f>C29+C30+C31+C32</f>
        <v>31860468.750000004</v>
      </c>
      <c r="D28" s="18">
        <f t="shared" si="3"/>
        <v>21.075920321492362</v>
      </c>
      <c r="E28" s="17">
        <f>E29+E30+E31+E32</f>
        <v>157125050</v>
      </c>
      <c r="F28" s="17">
        <f>F29+F30+F31+F32</f>
        <v>35061696.739999995</v>
      </c>
      <c r="G28" s="18">
        <f t="shared" si="1"/>
        <v>22.314517475093879</v>
      </c>
      <c r="H28" s="18">
        <f t="shared" si="4"/>
        <v>110.04764874967508</v>
      </c>
    </row>
    <row r="29" spans="1:8" s="13" customFormat="1" ht="72" x14ac:dyDescent="0.25">
      <c r="A29" s="14" t="s">
        <v>39</v>
      </c>
      <c r="B29" s="19">
        <v>144506550</v>
      </c>
      <c r="C29" s="19">
        <v>30116390.510000002</v>
      </c>
      <c r="D29" s="20">
        <f t="shared" si="3"/>
        <v>20.840848051524311</v>
      </c>
      <c r="E29" s="19">
        <v>149019250</v>
      </c>
      <c r="F29" s="19">
        <v>32106738.239999998</v>
      </c>
      <c r="G29" s="20">
        <f t="shared" si="1"/>
        <v>21.545362924588602</v>
      </c>
      <c r="H29" s="20">
        <f t="shared" si="4"/>
        <v>106.60885217748492</v>
      </c>
    </row>
    <row r="30" spans="1:8" s="13" customFormat="1" ht="36" x14ac:dyDescent="0.25">
      <c r="A30" s="14" t="s">
        <v>40</v>
      </c>
      <c r="B30" s="19">
        <v>394000</v>
      </c>
      <c r="C30" s="19">
        <v>62924.44</v>
      </c>
      <c r="D30" s="20" t="s">
        <v>33</v>
      </c>
      <c r="E30" s="19">
        <v>405800</v>
      </c>
      <c r="F30" s="19">
        <v>12161.58</v>
      </c>
      <c r="G30" s="20">
        <f t="shared" si="1"/>
        <v>2.9969393790044356</v>
      </c>
      <c r="H30" s="20">
        <f t="shared" si="4"/>
        <v>19.327275697646257</v>
      </c>
    </row>
    <row r="31" spans="1:8" s="13" customFormat="1" ht="24" x14ac:dyDescent="0.25">
      <c r="A31" s="14" t="s">
        <v>41</v>
      </c>
      <c r="B31" s="19">
        <v>735000</v>
      </c>
      <c r="C31" s="19">
        <v>404655.35</v>
      </c>
      <c r="D31" s="20">
        <f t="shared" si="3"/>
        <v>55.055149659863943</v>
      </c>
      <c r="E31" s="19">
        <v>1000000</v>
      </c>
      <c r="F31" s="19">
        <v>4655</v>
      </c>
      <c r="G31" s="20">
        <f t="shared" si="1"/>
        <v>0.46550000000000002</v>
      </c>
      <c r="H31" s="20">
        <f t="shared" si="4"/>
        <v>1.1503616596197233</v>
      </c>
    </row>
    <row r="32" spans="1:8" s="13" customFormat="1" ht="72" x14ac:dyDescent="0.25">
      <c r="A32" s="14" t="s">
        <v>42</v>
      </c>
      <c r="B32" s="19">
        <v>5534450</v>
      </c>
      <c r="C32" s="19">
        <v>1276498.45</v>
      </c>
      <c r="D32" s="20">
        <f t="shared" si="3"/>
        <v>23.064594494484545</v>
      </c>
      <c r="E32" s="19">
        <v>6700000</v>
      </c>
      <c r="F32" s="19">
        <v>2938141.92</v>
      </c>
      <c r="G32" s="20">
        <f t="shared" si="1"/>
        <v>43.852864477611945</v>
      </c>
      <c r="H32" s="20">
        <f t="shared" si="4"/>
        <v>230.17199276661873</v>
      </c>
    </row>
    <row r="33" spans="1:8" s="13" customFormat="1" ht="24" x14ac:dyDescent="0.25">
      <c r="A33" s="12" t="s">
        <v>14</v>
      </c>
      <c r="B33" s="17">
        <v>5600000</v>
      </c>
      <c r="C33" s="17">
        <v>956039.81</v>
      </c>
      <c r="D33" s="18">
        <f t="shared" si="3"/>
        <v>17.072139464285716</v>
      </c>
      <c r="E33" s="17">
        <v>4001000</v>
      </c>
      <c r="F33" s="17">
        <v>2715874.62</v>
      </c>
      <c r="G33" s="18">
        <f t="shared" si="1"/>
        <v>67.879895526118474</v>
      </c>
      <c r="H33" s="18">
        <f t="shared" si="4"/>
        <v>284.07547380270699</v>
      </c>
    </row>
    <row r="34" spans="1:8" s="13" customFormat="1" ht="24" x14ac:dyDescent="0.25">
      <c r="A34" s="12" t="s">
        <v>15</v>
      </c>
      <c r="B34" s="17">
        <v>9140000</v>
      </c>
      <c r="C34" s="17">
        <v>1173038.71</v>
      </c>
      <c r="D34" s="18">
        <f t="shared" si="3"/>
        <v>12.834121553610503</v>
      </c>
      <c r="E34" s="17">
        <v>5125000</v>
      </c>
      <c r="F34" s="17">
        <v>611605.23</v>
      </c>
      <c r="G34" s="18">
        <f t="shared" si="1"/>
        <v>11.933760585365853</v>
      </c>
      <c r="H34" s="18">
        <f t="shared" si="4"/>
        <v>52.138537695827615</v>
      </c>
    </row>
    <row r="35" spans="1:8" s="13" customFormat="1" ht="24" x14ac:dyDescent="0.25">
      <c r="A35" s="12" t="s">
        <v>16</v>
      </c>
      <c r="B35" s="17">
        <f>B36+B37+B38+B39</f>
        <v>143299750</v>
      </c>
      <c r="C35" s="17">
        <f>C36+C37+C38+C39</f>
        <v>21586991.190000001</v>
      </c>
      <c r="D35" s="18">
        <f>C35/B35*100</f>
        <v>15.064221109946111</v>
      </c>
      <c r="E35" s="17">
        <f>E36+E37+E38+E39</f>
        <v>97914900</v>
      </c>
      <c r="F35" s="17">
        <f>F36+F37+F38+F39</f>
        <v>31385888.670000002</v>
      </c>
      <c r="G35" s="18">
        <f t="shared" si="1"/>
        <v>32.054251875863635</v>
      </c>
      <c r="H35" s="18">
        <f t="shared" si="4"/>
        <v>145.39260424833665</v>
      </c>
    </row>
    <row r="36" spans="1:8" s="13" customFormat="1" ht="72" x14ac:dyDescent="0.25">
      <c r="A36" s="14" t="s">
        <v>43</v>
      </c>
      <c r="B36" s="19">
        <v>98002529</v>
      </c>
      <c r="C36" s="19">
        <v>16011290.310000001</v>
      </c>
      <c r="D36" s="20">
        <f t="shared" ref="D36:D38" si="5">C36/B36*100</f>
        <v>16.337629725861465</v>
      </c>
      <c r="E36" s="19">
        <v>53400000</v>
      </c>
      <c r="F36" s="19">
        <v>8448207.1300000008</v>
      </c>
      <c r="G36" s="20">
        <f t="shared" ref="G36:G39" si="6">F36/E36*100</f>
        <v>15.820612602996256</v>
      </c>
      <c r="H36" s="20">
        <f t="shared" ref="H36:H39" si="7">F36/C36*100</f>
        <v>52.764061899018813</v>
      </c>
    </row>
    <row r="37" spans="1:8" s="13" customFormat="1" ht="24" x14ac:dyDescent="0.25">
      <c r="A37" s="14" t="s">
        <v>44</v>
      </c>
      <c r="B37" s="19">
        <v>42488121</v>
      </c>
      <c r="C37" s="19">
        <v>5573640.29</v>
      </c>
      <c r="D37" s="20">
        <f t="shared" si="5"/>
        <v>13.118114331297448</v>
      </c>
      <c r="E37" s="19">
        <v>41011600</v>
      </c>
      <c r="F37" s="19">
        <v>22342561.18</v>
      </c>
      <c r="G37" s="20">
        <f t="shared" si="6"/>
        <v>54.478638190170578</v>
      </c>
      <c r="H37" s="20">
        <f t="shared" si="7"/>
        <v>400.86119694674443</v>
      </c>
    </row>
    <row r="38" spans="1:8" s="13" customFormat="1" ht="60" x14ac:dyDescent="0.25">
      <c r="A38" s="14" t="s">
        <v>45</v>
      </c>
      <c r="B38" s="19">
        <v>2809100</v>
      </c>
      <c r="C38" s="19">
        <v>2060.59</v>
      </c>
      <c r="D38" s="20">
        <f t="shared" si="5"/>
        <v>7.3354099177672577E-2</v>
      </c>
      <c r="E38" s="19">
        <v>2893300</v>
      </c>
      <c r="F38" s="19">
        <v>156012.03</v>
      </c>
      <c r="G38" s="20">
        <f t="shared" si="6"/>
        <v>5.3921829744582306</v>
      </c>
      <c r="H38" s="20">
        <f t="shared" si="7"/>
        <v>7571.2310551832234</v>
      </c>
    </row>
    <row r="39" spans="1:8" s="13" customFormat="1" ht="24" x14ac:dyDescent="0.25">
      <c r="A39" s="14" t="s">
        <v>49</v>
      </c>
      <c r="B39" s="19">
        <v>0</v>
      </c>
      <c r="C39" s="19">
        <v>0</v>
      </c>
      <c r="D39" s="20" t="s">
        <v>33</v>
      </c>
      <c r="E39" s="19">
        <v>610000</v>
      </c>
      <c r="F39" s="19">
        <v>439108.33</v>
      </c>
      <c r="G39" s="20">
        <f t="shared" si="6"/>
        <v>71.984972131147543</v>
      </c>
      <c r="H39" s="20" t="e">
        <f t="shared" si="7"/>
        <v>#DIV/0!</v>
      </c>
    </row>
    <row r="40" spans="1:8" s="13" customFormat="1" x14ac:dyDescent="0.25">
      <c r="A40" s="12" t="s">
        <v>17</v>
      </c>
      <c r="B40" s="17">
        <v>6621657</v>
      </c>
      <c r="C40" s="17">
        <v>787575.74</v>
      </c>
      <c r="D40" s="18">
        <f t="shared" si="3"/>
        <v>11.89393742382005</v>
      </c>
      <c r="E40" s="17">
        <v>5401143.29</v>
      </c>
      <c r="F40" s="17">
        <v>659169.24</v>
      </c>
      <c r="G40" s="18">
        <f t="shared" si="1"/>
        <v>12.204253888624383</v>
      </c>
      <c r="H40" s="18">
        <f t="shared" si="4"/>
        <v>83.695980782749857</v>
      </c>
    </row>
    <row r="41" spans="1:8" s="13" customFormat="1" x14ac:dyDescent="0.25">
      <c r="A41" s="12" t="s">
        <v>18</v>
      </c>
      <c r="B41" s="17">
        <v>11848000</v>
      </c>
      <c r="C41" s="17">
        <v>84090.5</v>
      </c>
      <c r="D41" s="18" t="s">
        <v>33</v>
      </c>
      <c r="E41" s="17">
        <v>7365000</v>
      </c>
      <c r="F41" s="17">
        <v>585.62</v>
      </c>
      <c r="G41" s="18">
        <f t="shared" ref="G41" si="8">F41/E41*100</f>
        <v>7.9513917175831634E-3</v>
      </c>
      <c r="H41" s="18">
        <f t="shared" si="4"/>
        <v>0.69641636094445869</v>
      </c>
    </row>
    <row r="42" spans="1:8" s="13" customFormat="1" x14ac:dyDescent="0.25">
      <c r="A42" s="12" t="s">
        <v>19</v>
      </c>
      <c r="B42" s="21">
        <f>B43+B48+B50+B49</f>
        <v>2324027598.8999996</v>
      </c>
      <c r="C42" s="21">
        <f>C43+C48+C50+C49</f>
        <v>425921753.95999998</v>
      </c>
      <c r="D42" s="18">
        <f t="shared" si="3"/>
        <v>18.326880204073124</v>
      </c>
      <c r="E42" s="21">
        <f>E43+E48+E50+E49</f>
        <v>2390127873.3299999</v>
      </c>
      <c r="F42" s="21">
        <f>F43+F48+F50+F49</f>
        <v>450454333.68000001</v>
      </c>
      <c r="G42" s="18">
        <f t="shared" si="1"/>
        <v>18.846453309312405</v>
      </c>
      <c r="H42" s="18">
        <f t="shared" si="4"/>
        <v>105.75987948300569</v>
      </c>
    </row>
    <row r="43" spans="1:8" s="13" customFormat="1" ht="36" x14ac:dyDescent="0.25">
      <c r="A43" s="12" t="s">
        <v>20</v>
      </c>
      <c r="B43" s="17">
        <f>B44+B45+B46+B47</f>
        <v>2324027598.8999996</v>
      </c>
      <c r="C43" s="17">
        <f>C44+C45+C46+C47</f>
        <v>440624661.57999998</v>
      </c>
      <c r="D43" s="18">
        <f t="shared" si="3"/>
        <v>18.959527924218925</v>
      </c>
      <c r="E43" s="17">
        <f>E44+E45+E46+E47</f>
        <v>2390127873.3299999</v>
      </c>
      <c r="F43" s="17">
        <f>F44+F45+F46+F47</f>
        <v>457743509.63999999</v>
      </c>
      <c r="G43" s="18">
        <f t="shared" si="1"/>
        <v>19.1514234341888</v>
      </c>
      <c r="H43" s="18">
        <f t="shared" si="4"/>
        <v>103.88513162168793</v>
      </c>
    </row>
    <row r="44" spans="1:8" ht="24" x14ac:dyDescent="0.25">
      <c r="A44" s="14" t="s">
        <v>21</v>
      </c>
      <c r="B44" s="19">
        <f>159094200+12587900</f>
        <v>171682100</v>
      </c>
      <c r="C44" s="19">
        <v>42920520</v>
      </c>
      <c r="D44" s="20">
        <f t="shared" si="3"/>
        <v>24.999997087640473</v>
      </c>
      <c r="E44" s="19">
        <v>159094156.71000001</v>
      </c>
      <c r="F44" s="19">
        <v>39773520</v>
      </c>
      <c r="G44" s="20">
        <f t="shared" si="1"/>
        <v>24.999987945817498</v>
      </c>
      <c r="H44" s="20">
        <f t="shared" si="4"/>
        <v>92.667842794076122</v>
      </c>
    </row>
    <row r="45" spans="1:8" ht="24" x14ac:dyDescent="0.25">
      <c r="A45" s="14" t="s">
        <v>22</v>
      </c>
      <c r="B45" s="19">
        <v>606468074.34000003</v>
      </c>
      <c r="C45" s="19">
        <v>104122008.91</v>
      </c>
      <c r="D45" s="20">
        <f t="shared" si="3"/>
        <v>17.168588638950645</v>
      </c>
      <c r="E45" s="19">
        <v>600960525.74000001</v>
      </c>
      <c r="F45" s="19">
        <v>75909260.769999996</v>
      </c>
      <c r="G45" s="20">
        <f t="shared" si="1"/>
        <v>12.631322278036183</v>
      </c>
      <c r="H45" s="20">
        <f t="shared" si="4"/>
        <v>72.904145400818891</v>
      </c>
    </row>
    <row r="46" spans="1:8" ht="24" x14ac:dyDescent="0.25">
      <c r="A46" s="14" t="s">
        <v>23</v>
      </c>
      <c r="B46" s="19">
        <v>1376920585.1099999</v>
      </c>
      <c r="C46" s="19">
        <v>278089710</v>
      </c>
      <c r="D46" s="20">
        <f t="shared" si="3"/>
        <v>20.196495935005856</v>
      </c>
      <c r="E46" s="19">
        <v>1446161264.01</v>
      </c>
      <c r="F46" s="19">
        <v>324789866.5</v>
      </c>
      <c r="G46" s="20">
        <f t="shared" si="1"/>
        <v>22.458758548089154</v>
      </c>
      <c r="H46" s="20">
        <f t="shared" si="4"/>
        <v>116.79319831719053</v>
      </c>
    </row>
    <row r="47" spans="1:8" x14ac:dyDescent="0.25">
      <c r="A47" s="14" t="s">
        <v>24</v>
      </c>
      <c r="B47" s="19">
        <v>168956839.44999999</v>
      </c>
      <c r="C47" s="19">
        <v>15492422.67</v>
      </c>
      <c r="D47" s="20">
        <f t="shared" si="3"/>
        <v>9.1694557736946365</v>
      </c>
      <c r="E47" s="19">
        <v>183911926.87</v>
      </c>
      <c r="F47" s="19">
        <v>17270862.370000001</v>
      </c>
      <c r="G47" s="20">
        <f t="shared" si="1"/>
        <v>9.3908332449847496</v>
      </c>
      <c r="H47" s="20">
        <f t="shared" si="4"/>
        <v>111.47941634360276</v>
      </c>
    </row>
    <row r="48" spans="1:8" x14ac:dyDescent="0.25">
      <c r="A48" s="12" t="s">
        <v>25</v>
      </c>
      <c r="B48" s="17">
        <v>0</v>
      </c>
      <c r="C48" s="17">
        <v>0</v>
      </c>
      <c r="D48" s="18" t="s">
        <v>33</v>
      </c>
      <c r="E48" s="17">
        <v>0</v>
      </c>
      <c r="F48" s="17">
        <v>0</v>
      </c>
      <c r="G48" s="18" t="s">
        <v>33</v>
      </c>
      <c r="H48" s="18" t="s">
        <v>33</v>
      </c>
    </row>
    <row r="49" spans="1:8" ht="60" x14ac:dyDescent="0.25">
      <c r="A49" s="12" t="s">
        <v>26</v>
      </c>
      <c r="B49" s="17">
        <v>0</v>
      </c>
      <c r="C49" s="17">
        <v>29967</v>
      </c>
      <c r="D49" s="18" t="s">
        <v>33</v>
      </c>
      <c r="E49" s="17">
        <v>0</v>
      </c>
      <c r="F49" s="17">
        <v>4968</v>
      </c>
      <c r="G49" s="18" t="s">
        <v>33</v>
      </c>
      <c r="H49" s="18" t="s">
        <v>33</v>
      </c>
    </row>
    <row r="50" spans="1:8" s="13" customFormat="1" ht="48" x14ac:dyDescent="0.25">
      <c r="A50" s="12" t="s">
        <v>27</v>
      </c>
      <c r="B50" s="17">
        <v>0</v>
      </c>
      <c r="C50" s="17">
        <v>-14732874.619999999</v>
      </c>
      <c r="D50" s="18" t="s">
        <v>33</v>
      </c>
      <c r="E50" s="17">
        <v>0</v>
      </c>
      <c r="F50" s="17">
        <v>-7294143.96</v>
      </c>
      <c r="G50" s="18" t="s">
        <v>33</v>
      </c>
      <c r="H50" s="18">
        <f>F50/C50*100</f>
        <v>49.50930587638436</v>
      </c>
    </row>
    <row r="51" spans="1:8" x14ac:dyDescent="0.25">
      <c r="C51" s="22"/>
      <c r="F51" s="22"/>
    </row>
    <row r="52" spans="1:8" x14ac:dyDescent="0.25">
      <c r="C52" s="22"/>
      <c r="F52" s="22"/>
    </row>
    <row r="53" spans="1:8" x14ac:dyDescent="0.25">
      <c r="C53" s="22"/>
      <c r="F53" s="22"/>
    </row>
    <row r="54" spans="1:8" x14ac:dyDescent="0.25">
      <c r="C54" s="22"/>
      <c r="F54" s="22"/>
    </row>
    <row r="55" spans="1:8" x14ac:dyDescent="0.25">
      <c r="C55" s="22"/>
      <c r="F55" s="22"/>
    </row>
    <row r="56" spans="1:8" x14ac:dyDescent="0.25">
      <c r="C56" s="22"/>
      <c r="F56" s="22"/>
    </row>
    <row r="57" spans="1:8" x14ac:dyDescent="0.25">
      <c r="C57" s="22"/>
      <c r="F57" s="22"/>
    </row>
    <row r="58" spans="1:8" x14ac:dyDescent="0.25">
      <c r="C58" s="22"/>
      <c r="F58" s="22"/>
    </row>
    <row r="59" spans="1:8" x14ac:dyDescent="0.25">
      <c r="C59" s="22"/>
      <c r="F59" s="22"/>
    </row>
    <row r="60" spans="1:8" x14ac:dyDescent="0.25">
      <c r="C60" s="22"/>
      <c r="F60" s="22"/>
    </row>
    <row r="61" spans="1:8" x14ac:dyDescent="0.25">
      <c r="C61" s="22"/>
      <c r="F61" s="22"/>
    </row>
    <row r="62" spans="1:8" x14ac:dyDescent="0.25">
      <c r="C62" s="22"/>
      <c r="F62" s="22"/>
    </row>
    <row r="63" spans="1:8" x14ac:dyDescent="0.25">
      <c r="C63" s="22"/>
      <c r="F63" s="22"/>
    </row>
    <row r="64" spans="1:8" x14ac:dyDescent="0.25">
      <c r="C64" s="22"/>
      <c r="F64" s="22"/>
    </row>
    <row r="65" spans="3:6" x14ac:dyDescent="0.25">
      <c r="C65" s="22"/>
      <c r="F65" s="22"/>
    </row>
  </sheetData>
  <mergeCells count="6">
    <mergeCell ref="A1:H1"/>
    <mergeCell ref="A2:H2"/>
    <mergeCell ref="B5:D5"/>
    <mergeCell ref="E5:G5"/>
    <mergeCell ref="A5:A6"/>
    <mergeCell ref="H5:H6"/>
  </mergeCells>
  <conditionalFormatting sqref="A7 A1:A4 I1:XFD3 D4:XFD4 D7:XFD7">
    <cfRule type="cellIs" dxfId="1" priority="3" operator="equal">
      <formula>TRUE</formula>
    </cfRule>
  </conditionalFormatting>
  <conditionalFormatting sqref="B4:C4 B7:C7">
    <cfRule type="cellIs" dxfId="0" priority="1" operator="equal">
      <formula>TRUE</formula>
    </cfRule>
  </conditionalFormatting>
  <pageMargins left="0.55118110236220474" right="0.35433070866141736" top="0.39370078740157483" bottom="0.19685039370078741" header="0.19685039370078741" footer="0.19685039370078741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Салават доходы</vt:lpstr>
      <vt:lpstr>'Салават доходы'!Заголовки_для_печати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Кагарманова Наиля Нигматзяновна</dc:creator>
  <cp:lastModifiedBy>Лещенко Евгения Викторовна</cp:lastModifiedBy>
  <cp:lastPrinted>2023-07-06T10:14:42Z</cp:lastPrinted>
  <dcterms:created xsi:type="dcterms:W3CDTF">2019-07-15T10:24:20Z</dcterms:created>
  <dcterms:modified xsi:type="dcterms:W3CDTF">2024-10-16T09:45:10Z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