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Исполнение бюджета 2024\2 кв. 2024 года\Для сайта ФУ по открытости\"/>
    </mc:Choice>
  </mc:AlternateContent>
  <bookViews>
    <workbookView xWindow="0" yWindow="0" windowWidth="28800" windowHeight="11835"/>
  </bookViews>
  <sheets>
    <sheet name="Салават доходы" sheetId="6" r:id="rId1"/>
  </sheets>
  <definedNames>
    <definedName name="_xlnm.Print_Titles" localSheetId="0">'Салават доходы'!$5:$7</definedName>
  </definedNames>
  <calcPr calcId="152511"/>
</workbook>
</file>

<file path=xl/calcChain.xml><?xml version="1.0" encoding="utf-8"?>
<calcChain xmlns="http://schemas.openxmlformats.org/spreadsheetml/2006/main">
  <c r="H38" i="6" l="1"/>
  <c r="H39" i="6"/>
  <c r="E24" i="6"/>
  <c r="F24" i="6"/>
  <c r="C44" i="6"/>
  <c r="C43" i="6" s="1"/>
  <c r="C42" i="6" s="1"/>
  <c r="B44" i="6"/>
  <c r="B43" i="6"/>
  <c r="B42" i="6" s="1"/>
  <c r="C35" i="6"/>
  <c r="B35" i="6"/>
  <c r="C28" i="6"/>
  <c r="B28" i="6"/>
  <c r="C24" i="6"/>
  <c r="B24" i="6"/>
  <c r="C19" i="6"/>
  <c r="B19" i="6"/>
  <c r="C14" i="6"/>
  <c r="B14" i="6"/>
  <c r="C12" i="6"/>
  <c r="B12" i="6"/>
  <c r="C10" i="6"/>
  <c r="B10" i="6"/>
  <c r="B9" i="6" s="1"/>
  <c r="B8" i="6" s="1"/>
  <c r="C9" i="6"/>
  <c r="C8" i="6" l="1"/>
  <c r="G39" i="6"/>
  <c r="F35" i="6"/>
  <c r="E35" i="6"/>
  <c r="E12" i="6"/>
  <c r="F10" i="6"/>
  <c r="E10" i="6"/>
  <c r="D38" i="6"/>
  <c r="F12" i="6" l="1"/>
  <c r="F28" i="6" l="1"/>
  <c r="F9" i="6" s="1"/>
  <c r="H20" i="6" l="1"/>
  <c r="G20" i="6"/>
  <c r="D34" i="6"/>
  <c r="D35" i="6"/>
  <c r="G38" i="6"/>
  <c r="H37" i="6"/>
  <c r="G37" i="6"/>
  <c r="D37" i="6"/>
  <c r="H36" i="6"/>
  <c r="G36" i="6"/>
  <c r="D36" i="6"/>
  <c r="H29" i="6"/>
  <c r="H30" i="6"/>
  <c r="H31" i="6"/>
  <c r="H32" i="6"/>
  <c r="G29" i="6"/>
  <c r="G30" i="6"/>
  <c r="G31" i="6"/>
  <c r="G32" i="6"/>
  <c r="E28" i="6"/>
  <c r="D32" i="6"/>
  <c r="D31" i="6"/>
  <c r="D29" i="6"/>
  <c r="H16" i="6"/>
  <c r="H17" i="6"/>
  <c r="G18" i="6"/>
  <c r="H41" i="6"/>
  <c r="G26" i="6"/>
  <c r="F43" i="6"/>
  <c r="F42" i="6" s="1"/>
  <c r="E43" i="6"/>
  <c r="E42" i="6" s="1"/>
  <c r="F19" i="6"/>
  <c r="E19" i="6"/>
  <c r="F14" i="6"/>
  <c r="E14" i="6"/>
  <c r="D20" i="6"/>
  <c r="D18" i="6"/>
  <c r="F8" i="6" l="1"/>
  <c r="H35" i="6"/>
  <c r="G35" i="6"/>
  <c r="E9" i="6"/>
  <c r="E8" i="6" s="1"/>
  <c r="G41" i="6"/>
  <c r="H8" i="6" l="1"/>
  <c r="H9" i="6"/>
  <c r="H10" i="6"/>
  <c r="H11" i="6"/>
  <c r="H12" i="6"/>
  <c r="H13" i="6"/>
  <c r="H14" i="6"/>
  <c r="H15" i="6"/>
  <c r="H18" i="6"/>
  <c r="H19" i="6"/>
  <c r="H21" i="6"/>
  <c r="H22" i="6"/>
  <c r="H23" i="6"/>
  <c r="H24" i="6"/>
  <c r="H25" i="6"/>
  <c r="H26" i="6"/>
  <c r="H28" i="6"/>
  <c r="H33" i="6"/>
  <c r="H34" i="6"/>
  <c r="H40" i="6"/>
  <c r="H42" i="6"/>
  <c r="H43" i="6"/>
  <c r="H44" i="6"/>
  <c r="H45" i="6"/>
  <c r="H46" i="6"/>
  <c r="H47" i="6"/>
  <c r="H50" i="6"/>
  <c r="G9" i="6"/>
  <c r="G10" i="6"/>
  <c r="G11" i="6"/>
  <c r="G12" i="6"/>
  <c r="G13" i="6"/>
  <c r="G14" i="6"/>
  <c r="G15" i="6"/>
  <c r="G19" i="6"/>
  <c r="G21" i="6"/>
  <c r="G22" i="6"/>
  <c r="G23" i="6"/>
  <c r="G24" i="6"/>
  <c r="G25" i="6"/>
  <c r="G28" i="6"/>
  <c r="G33" i="6"/>
  <c r="G34" i="6"/>
  <c r="G40" i="6"/>
  <c r="G42" i="6"/>
  <c r="G43" i="6"/>
  <c r="G44" i="6"/>
  <c r="G45" i="6"/>
  <c r="G46" i="6"/>
  <c r="G47" i="6"/>
  <c r="G8" i="6"/>
  <c r="D12" i="6" l="1"/>
  <c r="D13" i="6"/>
  <c r="D14" i="6"/>
  <c r="D15" i="6"/>
  <c r="D19" i="6"/>
  <c r="D21" i="6"/>
  <c r="D22" i="6"/>
  <c r="D23" i="6"/>
  <c r="D24" i="6"/>
  <c r="D25" i="6"/>
  <c r="D26" i="6"/>
  <c r="D28" i="6"/>
  <c r="D33" i="6"/>
  <c r="D40" i="6"/>
  <c r="D42" i="6"/>
  <c r="D43" i="6"/>
  <c r="D44" i="6"/>
  <c r="D45" i="6"/>
  <c r="D46" i="6"/>
  <c r="D47" i="6"/>
  <c r="D11" i="6"/>
  <c r="D10" i="6"/>
  <c r="D8" i="6"/>
  <c r="D9" i="6" l="1"/>
</calcChain>
</file>

<file path=xl/sharedStrings.xml><?xml version="1.0" encoding="utf-8"?>
<sst xmlns="http://schemas.openxmlformats.org/spreadsheetml/2006/main" count="74" uniqueCount="55">
  <si>
    <t>Наименование показателя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</si>
  <si>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</si>
  <si>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</si>
  <si>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</si>
  <si>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</si>
  <si>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</si>
  <si>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</si>
  <si>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</si>
  <si>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НАЛОГИ НА ИМУЩЕСТВО</t>
  </si>
  <si>
    <t>Налог на имущество организаций</t>
  </si>
  <si>
    <t>НАЛОГИ, СБОРЫ И РЕГУЛЯРНЫЕ ПЛАТЕЖИ ЗА ПОЛЬЗОВАНИЕ ПРИРОДНЫМИ РЕСУРСАМИ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</si>
  <si>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</si>
  <si>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</si>
  <si>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</si>
  <si>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</si>
  <si>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</si>
  <si>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</si>
  <si>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</si>
  <si>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</si>
  <si>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</si>
  <si>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</si>
  <si>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</si>
  <si>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</si>
  <si>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</si>
  <si>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</si>
  <si>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</si>
  <si>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</si>
  <si>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</si>
  <si>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Единица измерения:  руб. </t>
  </si>
  <si>
    <t>План</t>
  </si>
  <si>
    <t>Отчет</t>
  </si>
  <si>
    <t>% исполнения</t>
  </si>
  <si>
    <t>Доходы бюджета, всего</t>
  </si>
  <si>
    <t>Х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</si>
  <si>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</si>
  <si>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</si>
  <si>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</si>
  <si>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</si>
  <si>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</si>
  <si>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</si>
  <si>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</si>
  <si>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</si>
  <si>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</si>
  <si>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</si>
  <si>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</si>
  <si>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</si>
  <si>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ПРОЧИЕ НАЛОГИ И СБОРЫ (ПО ОТМЕНЕННЫМ МЕСТНЫМ НАЛОГАМ И СБОРАМ)</t>
  </si>
  <si>
    <t>НАЛОГОВЫЕ И НЕНАЛОГОВЫЕ ДОХОДЫ</t>
  </si>
  <si>
    <t>на 1 июля 2023 года</t>
  </si>
  <si>
    <t>-</t>
  </si>
  <si>
    <t>Доходы от приватизации имущества,  находящегося в государственной муниципальной собственности</t>
  </si>
  <si>
    <t>на 1 июля 2024 года</t>
  </si>
  <si>
    <t>Сведения об исполнении бюджета городского округа город Салават Республики Башкортостан за январь-июнь 2024 года</t>
  </si>
  <si>
    <t>по доходам в разрезе видов доходов в сравнении с запланированными годовыми значениями и cо значениями за январь-июнь 2023 года</t>
  </si>
  <si>
    <t>2024 год 
к 2023 году,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</si>
</sst>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" fontId="1" fillId="0" borderId="1">
      <alignment horizontal="right" shrinkToFit="1"/>
    </xf>
    <xf numFmtId="4" fontId="1" fillId="0" borderId="2">
      <alignment horizontal="right" shrinkToFit="1"/>
    </xf>
    <xf numFmtId="4" fontId="1" fillId="0" borderId="6">
      <alignment horizontal="right" shrinkToFit="1"/>
    </xf>
  </cellStyleXfs>
  <cellXfs count="29"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7" fillId="0" borderId="4" xfId="1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">
    <cellStyle name="Normal" xfId="1"/>
    <cellStyle name="xl45" xfId="2"/>
    <cellStyle name="xl92" xfId="3"/>
    <cellStyle name="xl93" xfId="4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4" zoomScale="110" zoomScaleNormal="110" workbookViewId="0">
      <selection activeCell="F32" sqref="F32"/>
    </sheetView>
  </sheetViews>
  <sheetFormatPr defaultRowHeight="12" x14ac:dyDescent="0.25"/>
  <cols>
    <col min="1" max="1" width="43.7109375" style="15" customWidth="1"/>
    <col min="2" max="3" width="14.7109375" style="16" bestFit="1" customWidth="1"/>
    <col min="4" max="4" width="11.140625" style="16" customWidth="1"/>
    <col min="5" max="6" width="14.7109375" style="16" bestFit="1" customWidth="1"/>
    <col min="7" max="7" width="11.140625" style="16" customWidth="1"/>
    <col min="8" max="8" width="10" style="16" customWidth="1"/>
    <col min="9" max="16384" width="9.140625" style="1"/>
  </cols>
  <sheetData>
    <row r="1" spans="1:9" x14ac:dyDescent="0.25">
      <c r="A1" s="23" t="s">
        <v>52</v>
      </c>
      <c r="B1" s="23"/>
      <c r="C1" s="23"/>
      <c r="D1" s="23"/>
      <c r="E1" s="23"/>
      <c r="F1" s="23"/>
      <c r="G1" s="23"/>
      <c r="H1" s="23"/>
    </row>
    <row r="2" spans="1:9" x14ac:dyDescent="0.25">
      <c r="A2" s="23" t="s">
        <v>53</v>
      </c>
      <c r="B2" s="23"/>
      <c r="C2" s="23"/>
      <c r="D2" s="23"/>
      <c r="E2" s="23"/>
      <c r="F2" s="23"/>
      <c r="G2" s="23"/>
      <c r="H2" s="23"/>
    </row>
    <row r="3" spans="1:9" x14ac:dyDescent="0.25">
      <c r="A3" s="2"/>
      <c r="B3" s="2"/>
      <c r="C3" s="2"/>
      <c r="D3" s="2"/>
      <c r="E3" s="2"/>
      <c r="F3" s="2"/>
      <c r="G3" s="2"/>
      <c r="H3" s="2"/>
    </row>
    <row r="4" spans="1:9" x14ac:dyDescent="0.25">
      <c r="A4" s="3" t="s">
        <v>28</v>
      </c>
    </row>
    <row r="5" spans="1:9" s="5" customFormat="1" x14ac:dyDescent="0.25">
      <c r="A5" s="25" t="s">
        <v>0</v>
      </c>
      <c r="B5" s="24" t="s">
        <v>48</v>
      </c>
      <c r="C5" s="24"/>
      <c r="D5" s="24"/>
      <c r="E5" s="24" t="s">
        <v>51</v>
      </c>
      <c r="F5" s="24"/>
      <c r="G5" s="24"/>
      <c r="H5" s="27" t="s">
        <v>54</v>
      </c>
      <c r="I5" s="4"/>
    </row>
    <row r="6" spans="1:9" s="9" customFormat="1" ht="24" x14ac:dyDescent="0.25">
      <c r="A6" s="26"/>
      <c r="B6" s="6" t="s">
        <v>29</v>
      </c>
      <c r="C6" s="6" t="s">
        <v>30</v>
      </c>
      <c r="D6" s="7" t="s">
        <v>31</v>
      </c>
      <c r="E6" s="6" t="s">
        <v>29</v>
      </c>
      <c r="F6" s="6" t="s">
        <v>30</v>
      </c>
      <c r="G6" s="7" t="s">
        <v>31</v>
      </c>
      <c r="H6" s="28"/>
      <c r="I6" s="8"/>
    </row>
    <row r="7" spans="1:9" x14ac:dyDescent="0.25">
      <c r="A7" s="10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 s="13" customFormat="1" x14ac:dyDescent="0.25">
      <c r="A8" s="12" t="s">
        <v>32</v>
      </c>
      <c r="B8" s="17">
        <f>B9+B42</f>
        <v>3848222548.3599997</v>
      </c>
      <c r="C8" s="17">
        <f>C9+C42</f>
        <v>1840882658.1400003</v>
      </c>
      <c r="D8" s="18">
        <f t="shared" ref="D8:D18" si="0">C8/B8*100</f>
        <v>47.837219261774003</v>
      </c>
      <c r="E8" s="17">
        <f>E9+E42</f>
        <v>4031575635.4200001</v>
      </c>
      <c r="F8" s="17">
        <f>F9+F42</f>
        <v>1882454908.0799999</v>
      </c>
      <c r="G8" s="18">
        <f>F8/E8*100</f>
        <v>46.69278411997076</v>
      </c>
      <c r="H8" s="18">
        <f>F8/C8*100</f>
        <v>102.25827810133229</v>
      </c>
    </row>
    <row r="9" spans="1:9" s="13" customFormat="1" x14ac:dyDescent="0.25">
      <c r="A9" s="12" t="s">
        <v>47</v>
      </c>
      <c r="B9" s="17">
        <f>B10+B12+B14+B19+B24+B26+B28+B33+B34+B35+B40+B41</f>
        <v>1515531900</v>
      </c>
      <c r="C9" s="17">
        <f>C10+C12+C14+C19+C24+C26+C28+C33+C34+C35+C40+C41+C27</f>
        <v>598326181.97000015</v>
      </c>
      <c r="D9" s="18">
        <f t="shared" si="0"/>
        <v>39.479616494380629</v>
      </c>
      <c r="E9" s="17">
        <f>E10+E12+E14+E19+E24+E26+E28+E33+E34+E35+E40+E41</f>
        <v>1577029043.29</v>
      </c>
      <c r="F9" s="17">
        <f>F10+F12+F14+F19+F24+F26+F28+F33+F34+F35+F40+F41+F27</f>
        <v>798618275.90999985</v>
      </c>
      <c r="G9" s="18">
        <f t="shared" ref="G9:G47" si="1">F9/E9*100</f>
        <v>50.640682827497038</v>
      </c>
      <c r="H9" s="18">
        <f t="shared" ref="H9:H25" si="2">F9/C9*100</f>
        <v>133.47540187536742</v>
      </c>
    </row>
    <row r="10" spans="1:9" s="13" customFormat="1" x14ac:dyDescent="0.25">
      <c r="A10" s="12" t="s">
        <v>1</v>
      </c>
      <c r="B10" s="17">
        <f>B11</f>
        <v>741177193</v>
      </c>
      <c r="C10" s="17">
        <f>C11</f>
        <v>312246778.23000002</v>
      </c>
      <c r="D10" s="18">
        <f t="shared" si="0"/>
        <v>42.128492508808222</v>
      </c>
      <c r="E10" s="17">
        <f>E11</f>
        <v>834966000</v>
      </c>
      <c r="F10" s="17">
        <f>F11</f>
        <v>367739964.67000002</v>
      </c>
      <c r="G10" s="18">
        <f t="shared" si="1"/>
        <v>44.042507679354607</v>
      </c>
      <c r="H10" s="18">
        <f t="shared" si="2"/>
        <v>117.77222066295391</v>
      </c>
    </row>
    <row r="11" spans="1:9" x14ac:dyDescent="0.25">
      <c r="A11" s="14" t="s">
        <v>2</v>
      </c>
      <c r="B11" s="19">
        <v>741177193</v>
      </c>
      <c r="C11" s="19">
        <v>312246778.23000002</v>
      </c>
      <c r="D11" s="20">
        <f t="shared" si="0"/>
        <v>42.128492508808222</v>
      </c>
      <c r="E11" s="19">
        <v>834966000</v>
      </c>
      <c r="F11" s="19">
        <v>367739964.67000002</v>
      </c>
      <c r="G11" s="20">
        <f t="shared" si="1"/>
        <v>44.042507679354607</v>
      </c>
      <c r="H11" s="20">
        <f t="shared" si="2"/>
        <v>117.77222066295391</v>
      </c>
    </row>
    <row r="12" spans="1:9" s="13" customFormat="1" ht="36" x14ac:dyDescent="0.25">
      <c r="A12" s="12" t="s">
        <v>3</v>
      </c>
      <c r="B12" s="17">
        <f>B13</f>
        <v>5777300</v>
      </c>
      <c r="C12" s="17">
        <f>C13</f>
        <v>3095772.85</v>
      </c>
      <c r="D12" s="18">
        <f t="shared" si="0"/>
        <v>53.585115019126583</v>
      </c>
      <c r="E12" s="17">
        <f>E13</f>
        <v>6818950</v>
      </c>
      <c r="F12" s="17">
        <f>F13</f>
        <v>3194792.15</v>
      </c>
      <c r="G12" s="18">
        <f t="shared" si="1"/>
        <v>46.851672911518634</v>
      </c>
      <c r="H12" s="18">
        <f t="shared" si="2"/>
        <v>103.19853247630877</v>
      </c>
    </row>
    <row r="13" spans="1:9" ht="24" x14ac:dyDescent="0.25">
      <c r="A13" s="14" t="s">
        <v>4</v>
      </c>
      <c r="B13" s="19">
        <v>5777300</v>
      </c>
      <c r="C13" s="19">
        <v>3095772.85</v>
      </c>
      <c r="D13" s="20">
        <f t="shared" si="0"/>
        <v>53.585115019126583</v>
      </c>
      <c r="E13" s="19">
        <v>6818950</v>
      </c>
      <c r="F13" s="19">
        <v>3194792.15</v>
      </c>
      <c r="G13" s="20">
        <f t="shared" si="1"/>
        <v>46.851672911518634</v>
      </c>
      <c r="H13" s="20">
        <f t="shared" si="2"/>
        <v>103.19853247630877</v>
      </c>
    </row>
    <row r="14" spans="1:9" s="13" customFormat="1" x14ac:dyDescent="0.25">
      <c r="A14" s="12" t="s">
        <v>5</v>
      </c>
      <c r="B14" s="17">
        <f>B15+B16+B17+B18</f>
        <v>182353000</v>
      </c>
      <c r="C14" s="17">
        <f>C15+C16+C17+C18</f>
        <v>91684518.950000003</v>
      </c>
      <c r="D14" s="18">
        <f t="shared" si="0"/>
        <v>50.278590947228729</v>
      </c>
      <c r="E14" s="17">
        <f>E15+E16+E17+E18</f>
        <v>185800000</v>
      </c>
      <c r="F14" s="17">
        <f>F15+F16+F17+F18</f>
        <v>141447150.97</v>
      </c>
      <c r="G14" s="18">
        <f t="shared" si="1"/>
        <v>76.128714192680306</v>
      </c>
      <c r="H14" s="18">
        <f t="shared" si="2"/>
        <v>154.27593730097223</v>
      </c>
    </row>
    <row r="15" spans="1:9" ht="24" x14ac:dyDescent="0.25">
      <c r="A15" s="14" t="s">
        <v>6</v>
      </c>
      <c r="B15" s="19">
        <v>165942000</v>
      </c>
      <c r="C15" s="19">
        <v>86755870.5</v>
      </c>
      <c r="D15" s="20">
        <f t="shared" si="0"/>
        <v>52.280839389666269</v>
      </c>
      <c r="E15" s="19">
        <v>169200000</v>
      </c>
      <c r="F15" s="19">
        <v>123729242.91</v>
      </c>
      <c r="G15" s="20">
        <f t="shared" si="1"/>
        <v>73.126030088652485</v>
      </c>
      <c r="H15" s="20">
        <f t="shared" si="2"/>
        <v>142.61771819810164</v>
      </c>
    </row>
    <row r="16" spans="1:9" ht="24" x14ac:dyDescent="0.25">
      <c r="A16" s="14" t="s">
        <v>34</v>
      </c>
      <c r="B16" s="19">
        <v>0</v>
      </c>
      <c r="C16" s="19">
        <v>-400843.39</v>
      </c>
      <c r="D16" s="20" t="s">
        <v>49</v>
      </c>
      <c r="E16" s="19">
        <v>0</v>
      </c>
      <c r="F16" s="19">
        <v>63461.2</v>
      </c>
      <c r="G16" s="20" t="s">
        <v>33</v>
      </c>
      <c r="H16" s="20">
        <f t="shared" si="2"/>
        <v>-15.831918795018671</v>
      </c>
    </row>
    <row r="17" spans="1:8" x14ac:dyDescent="0.25">
      <c r="A17" s="14" t="s">
        <v>7</v>
      </c>
      <c r="B17" s="19">
        <v>0</v>
      </c>
      <c r="C17" s="19">
        <v>109153.87</v>
      </c>
      <c r="D17" s="20" t="s">
        <v>49</v>
      </c>
      <c r="E17" s="19">
        <v>0</v>
      </c>
      <c r="F17" s="19">
        <v>304089</v>
      </c>
      <c r="G17" s="20" t="s">
        <v>33</v>
      </c>
      <c r="H17" s="20">
        <f t="shared" si="2"/>
        <v>278.58746556581093</v>
      </c>
    </row>
    <row r="18" spans="1:8" ht="24" x14ac:dyDescent="0.25">
      <c r="A18" s="14" t="s">
        <v>35</v>
      </c>
      <c r="B18" s="19">
        <v>16411000</v>
      </c>
      <c r="C18" s="19">
        <v>5220337.97</v>
      </c>
      <c r="D18" s="20">
        <f t="shared" si="0"/>
        <v>31.809993114374503</v>
      </c>
      <c r="E18" s="19">
        <v>16600000</v>
      </c>
      <c r="F18" s="19">
        <v>17350357.859999999</v>
      </c>
      <c r="G18" s="20">
        <f t="shared" si="1"/>
        <v>104.52022807228916</v>
      </c>
      <c r="H18" s="20">
        <f t="shared" si="2"/>
        <v>332.36081571170763</v>
      </c>
    </row>
    <row r="19" spans="1:8" s="13" customFormat="1" x14ac:dyDescent="0.25">
      <c r="A19" s="12" t="s">
        <v>8</v>
      </c>
      <c r="B19" s="17">
        <f>B20+B21+B22+B23</f>
        <v>237449000</v>
      </c>
      <c r="C19" s="17">
        <f>C20+C21+C22+C23</f>
        <v>73035288.640000001</v>
      </c>
      <c r="D19" s="18">
        <f t="shared" ref="D19:D47" si="3">C19/B19*100</f>
        <v>30.758305421374693</v>
      </c>
      <c r="E19" s="17">
        <f>E20+E21+E22+E23</f>
        <v>251315000</v>
      </c>
      <c r="F19" s="17">
        <f>F20+F21+F22+F23</f>
        <v>87627599.810000002</v>
      </c>
      <c r="G19" s="18">
        <f t="shared" si="1"/>
        <v>34.867636157809926</v>
      </c>
      <c r="H19" s="18">
        <f t="shared" si="2"/>
        <v>119.97980899606944</v>
      </c>
    </row>
    <row r="20" spans="1:8" s="13" customFormat="1" x14ac:dyDescent="0.25">
      <c r="A20" s="14" t="s">
        <v>36</v>
      </c>
      <c r="B20" s="19">
        <v>60764000</v>
      </c>
      <c r="C20" s="19">
        <v>1207681.8999999999</v>
      </c>
      <c r="D20" s="18">
        <f t="shared" si="3"/>
        <v>1.987495721150681</v>
      </c>
      <c r="E20" s="19">
        <v>54149000</v>
      </c>
      <c r="F20" s="19">
        <v>3476024.98</v>
      </c>
      <c r="G20" s="20">
        <f t="shared" si="1"/>
        <v>6.4193705885611925</v>
      </c>
      <c r="H20" s="20">
        <f t="shared" si="2"/>
        <v>287.82620489716703</v>
      </c>
    </row>
    <row r="21" spans="1:8" x14ac:dyDescent="0.25">
      <c r="A21" s="14" t="s">
        <v>9</v>
      </c>
      <c r="B21" s="19">
        <v>71700000</v>
      </c>
      <c r="C21" s="19">
        <v>23241683.050000001</v>
      </c>
      <c r="D21" s="20">
        <f t="shared" si="3"/>
        <v>32.415178591352863</v>
      </c>
      <c r="E21" s="19">
        <v>57400000</v>
      </c>
      <c r="F21" s="19">
        <v>33538505.870000001</v>
      </c>
      <c r="G21" s="20">
        <f t="shared" si="1"/>
        <v>58.429452735191646</v>
      </c>
      <c r="H21" s="20">
        <f t="shared" si="2"/>
        <v>144.30325806374853</v>
      </c>
    </row>
    <row r="22" spans="1:8" x14ac:dyDescent="0.25">
      <c r="A22" s="14" t="s">
        <v>37</v>
      </c>
      <c r="B22" s="19">
        <v>96485000</v>
      </c>
      <c r="C22" s="19">
        <v>47291809.68</v>
      </c>
      <c r="D22" s="20">
        <f t="shared" si="3"/>
        <v>49.014675524692954</v>
      </c>
      <c r="E22" s="19">
        <v>131266000</v>
      </c>
      <c r="F22" s="19">
        <v>49180624.229999997</v>
      </c>
      <c r="G22" s="20">
        <f t="shared" si="1"/>
        <v>37.466384463608243</v>
      </c>
      <c r="H22" s="20">
        <f t="shared" si="2"/>
        <v>103.99395701450349</v>
      </c>
    </row>
    <row r="23" spans="1:8" x14ac:dyDescent="0.25">
      <c r="A23" s="14" t="s">
        <v>38</v>
      </c>
      <c r="B23" s="19">
        <v>8500000</v>
      </c>
      <c r="C23" s="19">
        <v>1294114.01</v>
      </c>
      <c r="D23" s="20">
        <f t="shared" si="3"/>
        <v>15.224870705882354</v>
      </c>
      <c r="E23" s="19">
        <v>8500000</v>
      </c>
      <c r="F23" s="19">
        <v>1432444.73</v>
      </c>
      <c r="G23" s="20">
        <f t="shared" si="1"/>
        <v>16.85229094117647</v>
      </c>
      <c r="H23" s="20">
        <f t="shared" si="2"/>
        <v>110.68922204157268</v>
      </c>
    </row>
    <row r="24" spans="1:8" s="13" customFormat="1" ht="24" x14ac:dyDescent="0.25">
      <c r="A24" s="12" t="s">
        <v>10</v>
      </c>
      <c r="B24" s="17">
        <f>B25</f>
        <v>176000</v>
      </c>
      <c r="C24" s="17">
        <f>C25</f>
        <v>-3338.48</v>
      </c>
      <c r="D24" s="18">
        <f t="shared" si="3"/>
        <v>-1.8968636363636364</v>
      </c>
      <c r="E24" s="17">
        <f>E25</f>
        <v>177000</v>
      </c>
      <c r="F24" s="17">
        <f>F25</f>
        <v>0</v>
      </c>
      <c r="G24" s="18">
        <f t="shared" si="1"/>
        <v>0</v>
      </c>
      <c r="H24" s="18">
        <f t="shared" si="2"/>
        <v>0</v>
      </c>
    </row>
    <row r="25" spans="1:8" x14ac:dyDescent="0.25">
      <c r="A25" s="14" t="s">
        <v>11</v>
      </c>
      <c r="B25" s="19">
        <v>176000</v>
      </c>
      <c r="C25" s="19">
        <v>-3338.48</v>
      </c>
      <c r="D25" s="20">
        <f t="shared" si="3"/>
        <v>-1.8968636363636364</v>
      </c>
      <c r="E25" s="19">
        <v>177000</v>
      </c>
      <c r="F25" s="19">
        <v>0</v>
      </c>
      <c r="G25" s="20">
        <f t="shared" si="1"/>
        <v>0</v>
      </c>
      <c r="H25" s="20">
        <f t="shared" si="2"/>
        <v>0</v>
      </c>
    </row>
    <row r="26" spans="1:8" s="13" customFormat="1" x14ac:dyDescent="0.25">
      <c r="A26" s="12" t="s">
        <v>12</v>
      </c>
      <c r="B26" s="17">
        <v>20920000</v>
      </c>
      <c r="C26" s="17">
        <v>8488666.4700000007</v>
      </c>
      <c r="D26" s="18">
        <f t="shared" si="3"/>
        <v>40.576799569789678</v>
      </c>
      <c r="E26" s="17">
        <v>21020000</v>
      </c>
      <c r="F26" s="17">
        <v>8972870.5199999996</v>
      </c>
      <c r="G26" s="18">
        <f t="shared" si="1"/>
        <v>42.687300285442433</v>
      </c>
      <c r="H26" s="18">
        <f t="shared" ref="H26:H48" si="4">F26/C26*100</f>
        <v>105.70412386575956</v>
      </c>
    </row>
    <row r="27" spans="1:8" s="13" customFormat="1" ht="24" x14ac:dyDescent="0.25">
      <c r="A27" s="12" t="s">
        <v>46</v>
      </c>
      <c r="B27" s="17">
        <v>0</v>
      </c>
      <c r="C27" s="17">
        <v>2280.35</v>
      </c>
      <c r="D27" s="18" t="s">
        <v>33</v>
      </c>
      <c r="E27" s="17">
        <v>0</v>
      </c>
      <c r="F27" s="17">
        <v>-38.33</v>
      </c>
      <c r="G27" s="18" t="s">
        <v>33</v>
      </c>
      <c r="H27" s="18" t="s">
        <v>33</v>
      </c>
    </row>
    <row r="28" spans="1:8" s="13" customFormat="1" ht="36" x14ac:dyDescent="0.25">
      <c r="A28" s="12" t="s">
        <v>13</v>
      </c>
      <c r="B28" s="17">
        <f>B29+B30+B31+B32</f>
        <v>151170000</v>
      </c>
      <c r="C28" s="17">
        <f>C29+C30+C31+C32</f>
        <v>61063841.670000002</v>
      </c>
      <c r="D28" s="18">
        <f t="shared" si="3"/>
        <v>40.394153383607865</v>
      </c>
      <c r="E28" s="17">
        <f>E29+E30+E31+E32</f>
        <v>157125050</v>
      </c>
      <c r="F28" s="17">
        <f>F29+F30+F31+F32</f>
        <v>71575838.469999999</v>
      </c>
      <c r="G28" s="18">
        <f t="shared" si="1"/>
        <v>45.553422875601314</v>
      </c>
      <c r="H28" s="18">
        <f t="shared" si="4"/>
        <v>117.21476492882437</v>
      </c>
    </row>
    <row r="29" spans="1:8" s="13" customFormat="1" ht="72" x14ac:dyDescent="0.25">
      <c r="A29" s="14" t="s">
        <v>39</v>
      </c>
      <c r="B29" s="19">
        <v>143706550</v>
      </c>
      <c r="C29" s="19">
        <v>58180502.68</v>
      </c>
      <c r="D29" s="20">
        <f t="shared" si="3"/>
        <v>40.48563039054239</v>
      </c>
      <c r="E29" s="19">
        <v>147019250</v>
      </c>
      <c r="F29" s="19">
        <v>67086413.68</v>
      </c>
      <c r="G29" s="20">
        <f t="shared" si="1"/>
        <v>45.631040615429612</v>
      </c>
      <c r="H29" s="20">
        <f t="shared" si="4"/>
        <v>115.30738063399626</v>
      </c>
    </row>
    <row r="30" spans="1:8" s="13" customFormat="1" ht="36" x14ac:dyDescent="0.25">
      <c r="A30" s="14" t="s">
        <v>40</v>
      </c>
      <c r="B30" s="19">
        <v>394000</v>
      </c>
      <c r="C30" s="19">
        <v>126529.53</v>
      </c>
      <c r="D30" s="20" t="s">
        <v>33</v>
      </c>
      <c r="E30" s="19">
        <v>405800</v>
      </c>
      <c r="F30" s="19">
        <v>760073.19</v>
      </c>
      <c r="G30" s="20">
        <f t="shared" si="1"/>
        <v>187.30241251848199</v>
      </c>
      <c r="H30" s="20">
        <f t="shared" si="4"/>
        <v>600.70814299239078</v>
      </c>
    </row>
    <row r="31" spans="1:8" s="13" customFormat="1" ht="24" x14ac:dyDescent="0.25">
      <c r="A31" s="14" t="s">
        <v>41</v>
      </c>
      <c r="B31" s="19">
        <v>735000</v>
      </c>
      <c r="C31" s="19">
        <v>600460.35</v>
      </c>
      <c r="D31" s="20">
        <f t="shared" si="3"/>
        <v>81.695285714285717</v>
      </c>
      <c r="E31" s="19">
        <v>1000000</v>
      </c>
      <c r="F31" s="19">
        <v>69695.66</v>
      </c>
      <c r="G31" s="20">
        <f t="shared" si="1"/>
        <v>6.9695660000000004</v>
      </c>
      <c r="H31" s="20">
        <f t="shared" si="4"/>
        <v>11.607037833555539</v>
      </c>
    </row>
    <row r="32" spans="1:8" s="13" customFormat="1" ht="72" x14ac:dyDescent="0.25">
      <c r="A32" s="14" t="s">
        <v>42</v>
      </c>
      <c r="B32" s="19">
        <v>6334450</v>
      </c>
      <c r="C32" s="19">
        <v>2156349.11</v>
      </c>
      <c r="D32" s="20">
        <f t="shared" si="3"/>
        <v>34.041615452012408</v>
      </c>
      <c r="E32" s="19">
        <v>8700000</v>
      </c>
      <c r="F32" s="19">
        <v>3659655.94</v>
      </c>
      <c r="G32" s="20">
        <f t="shared" si="1"/>
        <v>42.065010804597705</v>
      </c>
      <c r="H32" s="20">
        <f t="shared" si="4"/>
        <v>169.71537322173219</v>
      </c>
    </row>
    <row r="33" spans="1:8" s="13" customFormat="1" ht="24" x14ac:dyDescent="0.25">
      <c r="A33" s="12" t="s">
        <v>14</v>
      </c>
      <c r="B33" s="17">
        <v>5600000</v>
      </c>
      <c r="C33" s="17">
        <v>1672796.69</v>
      </c>
      <c r="D33" s="18">
        <f t="shared" si="3"/>
        <v>29.871369464285713</v>
      </c>
      <c r="E33" s="17">
        <v>4001000</v>
      </c>
      <c r="F33" s="17">
        <v>4095493.17</v>
      </c>
      <c r="G33" s="18">
        <f t="shared" si="1"/>
        <v>102.36173881529618</v>
      </c>
      <c r="H33" s="18">
        <f t="shared" si="4"/>
        <v>244.82910532301449</v>
      </c>
    </row>
    <row r="34" spans="1:8" s="13" customFormat="1" ht="24" x14ac:dyDescent="0.25">
      <c r="A34" s="12" t="s">
        <v>15</v>
      </c>
      <c r="B34" s="17">
        <v>9140000</v>
      </c>
      <c r="C34" s="17">
        <v>1997141.33</v>
      </c>
      <c r="D34" s="18">
        <f t="shared" si="3"/>
        <v>21.850561597374181</v>
      </c>
      <c r="E34" s="17">
        <v>5125000</v>
      </c>
      <c r="F34" s="17">
        <v>1289182.6499999999</v>
      </c>
      <c r="G34" s="18">
        <f t="shared" si="1"/>
        <v>25.154783414634146</v>
      </c>
      <c r="H34" s="18">
        <f t="shared" si="4"/>
        <v>64.551398072564041</v>
      </c>
    </row>
    <row r="35" spans="1:8" s="13" customFormat="1" ht="24" x14ac:dyDescent="0.25">
      <c r="A35" s="12" t="s">
        <v>16</v>
      </c>
      <c r="B35" s="17">
        <f>B36+B37+B38+B39</f>
        <v>143299750</v>
      </c>
      <c r="C35" s="17">
        <f>C36+C37+C38+C39</f>
        <v>42796247.789999999</v>
      </c>
      <c r="D35" s="18">
        <f>C35/B35*100</f>
        <v>29.864844697914684</v>
      </c>
      <c r="E35" s="17">
        <f>E36+E37+E38+E39</f>
        <v>97914900</v>
      </c>
      <c r="F35" s="17">
        <f>F36+F37+F38+F39</f>
        <v>110646470.19000001</v>
      </c>
      <c r="G35" s="18">
        <f t="shared" si="1"/>
        <v>113.00268926384034</v>
      </c>
      <c r="H35" s="18">
        <f t="shared" si="4"/>
        <v>258.54245618199798</v>
      </c>
    </row>
    <row r="36" spans="1:8" s="13" customFormat="1" ht="72" x14ac:dyDescent="0.25">
      <c r="A36" s="14" t="s">
        <v>43</v>
      </c>
      <c r="B36" s="19">
        <v>97502529</v>
      </c>
      <c r="C36" s="19">
        <v>29337037.129999999</v>
      </c>
      <c r="D36" s="20">
        <f t="shared" ref="D36:D38" si="5">C36/B36*100</f>
        <v>30.088488402182879</v>
      </c>
      <c r="E36" s="19">
        <v>53400000</v>
      </c>
      <c r="F36" s="19">
        <v>25977282.640000001</v>
      </c>
      <c r="G36" s="20">
        <f t="shared" ref="G36:G39" si="6">F36/E36*100</f>
        <v>48.646596704119851</v>
      </c>
      <c r="H36" s="20">
        <f t="shared" ref="H36:H39" si="7">F36/C36*100</f>
        <v>88.547737540392859</v>
      </c>
    </row>
    <row r="37" spans="1:8" s="13" customFormat="1" ht="24" x14ac:dyDescent="0.25">
      <c r="A37" s="14" t="s">
        <v>44</v>
      </c>
      <c r="B37" s="19">
        <v>42988121</v>
      </c>
      <c r="C37" s="19">
        <v>12519015.699999999</v>
      </c>
      <c r="D37" s="20">
        <f t="shared" si="5"/>
        <v>29.122035131519237</v>
      </c>
      <c r="E37" s="19">
        <v>41011600</v>
      </c>
      <c r="F37" s="19">
        <v>48614057.289999999</v>
      </c>
      <c r="G37" s="20">
        <f t="shared" si="6"/>
        <v>118.53733404695257</v>
      </c>
      <c r="H37" s="20">
        <f t="shared" si="7"/>
        <v>388.32172157112961</v>
      </c>
    </row>
    <row r="38" spans="1:8" s="13" customFormat="1" ht="60" x14ac:dyDescent="0.25">
      <c r="A38" s="14" t="s">
        <v>45</v>
      </c>
      <c r="B38" s="19">
        <v>2809100</v>
      </c>
      <c r="C38" s="19">
        <v>693794.96</v>
      </c>
      <c r="D38" s="20">
        <f t="shared" si="5"/>
        <v>24.698122530347796</v>
      </c>
      <c r="E38" s="19">
        <v>2893300</v>
      </c>
      <c r="F38" s="19">
        <v>221539.26</v>
      </c>
      <c r="G38" s="20">
        <f t="shared" si="6"/>
        <v>7.6569750803580696</v>
      </c>
      <c r="H38" s="20">
        <f t="shared" si="7"/>
        <v>31.931517634547248</v>
      </c>
    </row>
    <row r="39" spans="1:8" s="13" customFormat="1" ht="24" x14ac:dyDescent="0.25">
      <c r="A39" s="14" t="s">
        <v>50</v>
      </c>
      <c r="B39" s="19">
        <v>0</v>
      </c>
      <c r="C39" s="19">
        <v>246400</v>
      </c>
      <c r="D39" s="20" t="s">
        <v>33</v>
      </c>
      <c r="E39" s="19">
        <v>610000</v>
      </c>
      <c r="F39" s="19">
        <v>35833591</v>
      </c>
      <c r="G39" s="20">
        <f t="shared" si="6"/>
        <v>5874.3591803278687</v>
      </c>
      <c r="H39" s="20">
        <f t="shared" si="7"/>
        <v>14542.853490259738</v>
      </c>
    </row>
    <row r="40" spans="1:8" s="13" customFormat="1" x14ac:dyDescent="0.25">
      <c r="A40" s="12" t="s">
        <v>17</v>
      </c>
      <c r="B40" s="17">
        <v>6621657</v>
      </c>
      <c r="C40" s="17">
        <v>1883893.14</v>
      </c>
      <c r="D40" s="18">
        <f t="shared" si="3"/>
        <v>28.450479087032143</v>
      </c>
      <c r="E40" s="17">
        <v>5401143.29</v>
      </c>
      <c r="F40" s="17">
        <v>1487962.1</v>
      </c>
      <c r="G40" s="18">
        <f t="shared" si="1"/>
        <v>27.549021014771117</v>
      </c>
      <c r="H40" s="18">
        <f t="shared" si="4"/>
        <v>78.983359958516559</v>
      </c>
    </row>
    <row r="41" spans="1:8" s="13" customFormat="1" x14ac:dyDescent="0.25">
      <c r="A41" s="12" t="s">
        <v>18</v>
      </c>
      <c r="B41" s="17">
        <v>11848000</v>
      </c>
      <c r="C41" s="17">
        <v>362294.34</v>
      </c>
      <c r="D41" s="18" t="s">
        <v>33</v>
      </c>
      <c r="E41" s="17">
        <v>7365000</v>
      </c>
      <c r="F41" s="17">
        <v>540989.54</v>
      </c>
      <c r="G41" s="18">
        <f t="shared" ref="G41" si="8">F41/E41*100</f>
        <v>7.3454112695179914</v>
      </c>
      <c r="H41" s="18">
        <f t="shared" si="4"/>
        <v>149.32321051441212</v>
      </c>
    </row>
    <row r="42" spans="1:8" s="13" customFormat="1" x14ac:dyDescent="0.25">
      <c r="A42" s="12" t="s">
        <v>19</v>
      </c>
      <c r="B42" s="21">
        <f>B43+B48+B50+B49</f>
        <v>2332690648.3599997</v>
      </c>
      <c r="C42" s="21">
        <f>C43+C48+C50+C49</f>
        <v>1242556476.1700001</v>
      </c>
      <c r="D42" s="18">
        <f t="shared" si="3"/>
        <v>53.267092104286547</v>
      </c>
      <c r="E42" s="21">
        <f>E43+E48+E50+E49</f>
        <v>2454546592.1300001</v>
      </c>
      <c r="F42" s="21">
        <f>F43+F48+F50+F49</f>
        <v>1083836632.1700001</v>
      </c>
      <c r="G42" s="18">
        <f t="shared" si="1"/>
        <v>44.15628677186654</v>
      </c>
      <c r="H42" s="18">
        <f t="shared" si="4"/>
        <v>87.226347691717734</v>
      </c>
    </row>
    <row r="43" spans="1:8" s="13" customFormat="1" ht="36" x14ac:dyDescent="0.25">
      <c r="A43" s="12" t="s">
        <v>20</v>
      </c>
      <c r="B43" s="17">
        <f>B44+B45+B46+B47</f>
        <v>2332690648.3599997</v>
      </c>
      <c r="C43" s="17">
        <f>C44+C45+C46+C47</f>
        <v>1257259383.79</v>
      </c>
      <c r="D43" s="18">
        <f t="shared" si="3"/>
        <v>53.897390323655536</v>
      </c>
      <c r="E43" s="17">
        <f>E44+E45+E46+E47</f>
        <v>2454546592.1300001</v>
      </c>
      <c r="F43" s="17">
        <f>F44+F45+F46+F47</f>
        <v>1089785793.29</v>
      </c>
      <c r="G43" s="18">
        <f t="shared" si="1"/>
        <v>44.398659890351013</v>
      </c>
      <c r="H43" s="18">
        <f t="shared" si="4"/>
        <v>86.6794718210691</v>
      </c>
    </row>
    <row r="44" spans="1:8" ht="24" x14ac:dyDescent="0.25">
      <c r="A44" s="14" t="s">
        <v>21</v>
      </c>
      <c r="B44" s="19">
        <f>159094200+12587900</f>
        <v>171682100</v>
      </c>
      <c r="C44" s="19">
        <f>79547100+6293940</f>
        <v>85841040</v>
      </c>
      <c r="D44" s="20">
        <f t="shared" si="3"/>
        <v>49.999994175280946</v>
      </c>
      <c r="E44" s="19">
        <v>159094156.71000001</v>
      </c>
      <c r="F44" s="19">
        <v>79547040</v>
      </c>
      <c r="G44" s="20">
        <f t="shared" si="1"/>
        <v>49.999975891634996</v>
      </c>
      <c r="H44" s="20">
        <f t="shared" si="4"/>
        <v>92.667842794076122</v>
      </c>
    </row>
    <row r="45" spans="1:8" ht="24" x14ac:dyDescent="0.25">
      <c r="A45" s="14" t="s">
        <v>22</v>
      </c>
      <c r="B45" s="19">
        <v>615131123.79999995</v>
      </c>
      <c r="C45" s="19">
        <v>335858207.55000001</v>
      </c>
      <c r="D45" s="20">
        <f t="shared" si="3"/>
        <v>54.59944954097282</v>
      </c>
      <c r="E45" s="19">
        <v>662508707.75999999</v>
      </c>
      <c r="F45" s="19">
        <v>207476197.09</v>
      </c>
      <c r="G45" s="20">
        <f t="shared" si="1"/>
        <v>31.316750204158854</v>
      </c>
      <c r="H45" s="20">
        <f t="shared" si="4"/>
        <v>61.774937287817366</v>
      </c>
    </row>
    <row r="46" spans="1:8" ht="24" x14ac:dyDescent="0.25">
      <c r="A46" s="14" t="s">
        <v>23</v>
      </c>
      <c r="B46" s="19">
        <v>1376920585.1099999</v>
      </c>
      <c r="C46" s="19">
        <v>795429684</v>
      </c>
      <c r="D46" s="20">
        <f t="shared" si="3"/>
        <v>57.768740812053046</v>
      </c>
      <c r="E46" s="19">
        <v>1446551008.79</v>
      </c>
      <c r="F46" s="19">
        <v>763111517.95000005</v>
      </c>
      <c r="G46" s="20">
        <f t="shared" si="1"/>
        <v>52.753861655270754</v>
      </c>
      <c r="H46" s="20">
        <f t="shared" si="4"/>
        <v>95.937017853359379</v>
      </c>
    </row>
    <row r="47" spans="1:8" x14ac:dyDescent="0.25">
      <c r="A47" s="14" t="s">
        <v>24</v>
      </c>
      <c r="B47" s="19">
        <v>168956839.44999999</v>
      </c>
      <c r="C47" s="19">
        <v>40130452.240000002</v>
      </c>
      <c r="D47" s="20">
        <f t="shared" si="3"/>
        <v>23.751895673851045</v>
      </c>
      <c r="E47" s="19">
        <v>186392718.87</v>
      </c>
      <c r="F47" s="19">
        <v>39651038.25</v>
      </c>
      <c r="G47" s="20">
        <f t="shared" si="1"/>
        <v>21.272847185438987</v>
      </c>
      <c r="H47" s="20">
        <f t="shared" si="4"/>
        <v>98.805361107986357</v>
      </c>
    </row>
    <row r="48" spans="1:8" x14ac:dyDescent="0.25">
      <c r="A48" s="12" t="s">
        <v>25</v>
      </c>
      <c r="B48" s="17">
        <v>0</v>
      </c>
      <c r="C48" s="17">
        <v>0</v>
      </c>
      <c r="D48" s="18" t="s">
        <v>33</v>
      </c>
      <c r="E48" s="17">
        <v>0</v>
      </c>
      <c r="F48" s="17">
        <v>0</v>
      </c>
      <c r="G48" s="18" t="s">
        <v>33</v>
      </c>
      <c r="H48" s="18" t="s">
        <v>33</v>
      </c>
    </row>
    <row r="49" spans="1:8" ht="60" x14ac:dyDescent="0.25">
      <c r="A49" s="12" t="s">
        <v>26</v>
      </c>
      <c r="B49" s="17">
        <v>0</v>
      </c>
      <c r="C49" s="17">
        <v>29967</v>
      </c>
      <c r="D49" s="18" t="s">
        <v>33</v>
      </c>
      <c r="E49" s="17">
        <v>0</v>
      </c>
      <c r="F49" s="17">
        <v>4968</v>
      </c>
      <c r="G49" s="18" t="s">
        <v>33</v>
      </c>
      <c r="H49" s="18" t="s">
        <v>33</v>
      </c>
    </row>
    <row r="50" spans="1:8" s="13" customFormat="1" ht="48" x14ac:dyDescent="0.25">
      <c r="A50" s="12" t="s">
        <v>27</v>
      </c>
      <c r="B50" s="17">
        <v>0</v>
      </c>
      <c r="C50" s="17">
        <v>-14732874.619999999</v>
      </c>
      <c r="D50" s="18" t="s">
        <v>33</v>
      </c>
      <c r="E50" s="17">
        <v>0</v>
      </c>
      <c r="F50" s="17">
        <v>-5954129.1200000001</v>
      </c>
      <c r="G50" s="18" t="s">
        <v>33</v>
      </c>
      <c r="H50" s="18">
        <f>F50/C50*100</f>
        <v>40.413899348041831</v>
      </c>
    </row>
    <row r="51" spans="1:8" x14ac:dyDescent="0.25">
      <c r="C51" s="22"/>
      <c r="F51" s="22"/>
    </row>
    <row r="52" spans="1:8" x14ac:dyDescent="0.25">
      <c r="C52" s="22"/>
      <c r="F52" s="22"/>
    </row>
    <row r="53" spans="1:8" x14ac:dyDescent="0.25">
      <c r="C53" s="22"/>
      <c r="F53" s="22"/>
    </row>
    <row r="54" spans="1:8" x14ac:dyDescent="0.25">
      <c r="C54" s="22"/>
      <c r="F54" s="22"/>
    </row>
    <row r="55" spans="1:8" x14ac:dyDescent="0.25">
      <c r="C55" s="22"/>
      <c r="F55" s="22"/>
    </row>
    <row r="56" spans="1:8" x14ac:dyDescent="0.25">
      <c r="C56" s="22"/>
      <c r="F56" s="22"/>
    </row>
    <row r="57" spans="1:8" x14ac:dyDescent="0.25">
      <c r="C57" s="22"/>
      <c r="F57" s="22"/>
    </row>
    <row r="58" spans="1:8" x14ac:dyDescent="0.25">
      <c r="C58" s="22"/>
      <c r="F58" s="22"/>
    </row>
    <row r="59" spans="1:8" x14ac:dyDescent="0.25">
      <c r="C59" s="22"/>
      <c r="F59" s="22"/>
    </row>
    <row r="60" spans="1:8" x14ac:dyDescent="0.25">
      <c r="C60" s="22"/>
      <c r="F60" s="22"/>
    </row>
    <row r="61" spans="1:8" x14ac:dyDescent="0.25">
      <c r="C61" s="22"/>
      <c r="F61" s="22"/>
    </row>
    <row r="62" spans="1:8" x14ac:dyDescent="0.25">
      <c r="C62" s="22"/>
      <c r="F62" s="22"/>
    </row>
    <row r="63" spans="1:8" x14ac:dyDescent="0.25">
      <c r="C63" s="22"/>
      <c r="F63" s="22"/>
    </row>
    <row r="64" spans="1:8" x14ac:dyDescent="0.25">
      <c r="C64" s="22"/>
      <c r="F64" s="22"/>
    </row>
    <row r="65" spans="3:6" x14ac:dyDescent="0.25">
      <c r="C65" s="22"/>
      <c r="F65" s="22"/>
    </row>
  </sheetData>
  <mergeCells count="6">
    <mergeCell ref="A1:H1"/>
    <mergeCell ref="A2:H2"/>
    <mergeCell ref="B5:D5"/>
    <mergeCell ref="E5:G5"/>
    <mergeCell ref="A5:A6"/>
    <mergeCell ref="H5:H6"/>
  </mergeCells>
  <conditionalFormatting sqref="A7 A1:A4 I1:XFD3 D4:XFD4 D7:XFD7">
    <cfRule type="cellIs" dxfId="1" priority="3" operator="equal">
      <formula>TRUE</formula>
    </cfRule>
  </conditionalFormatting>
  <conditionalFormatting sqref="B4:C4 B7:C7">
    <cfRule type="cellIs" dxfId="0" priority="1" operator="equal">
      <formula>TRUE</formula>
    </cfRule>
  </conditionalFormatting>
  <pageMargins left="0.55118110236220474" right="0.35433070866141736" top="0.39370078740157483" bottom="0.19685039370078741" header="0.19685039370078741" footer="0.19685039370078741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Салават доходы</vt:lpstr>
      <vt:lpstr>'Салават доходы'!Заголовки_для_печати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Кагарманова Наиля Нигматзяновна</dc:creator>
  <cp:lastModifiedBy>Лещенко Евгения Викторовна</cp:lastModifiedBy>
  <cp:lastPrinted>2023-07-06T10:14:42Z</cp:lastPrinted>
  <dcterms:created xsi:type="dcterms:W3CDTF">2019-07-15T10:24:20Z</dcterms:created>
  <dcterms:modified xsi:type="dcterms:W3CDTF">2024-07-04T11:39:30Z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