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ua21\Desktop\Почта_Зверева\Почта\Бюджет города на 2021 год\Решение о бюджете на 2021-2023гг\"/>
    </mc:Choice>
  </mc:AlternateContent>
  <bookViews>
    <workbookView xWindow="14385" yWindow="-15" windowWidth="14430" windowHeight="12840"/>
  </bookViews>
  <sheets>
    <sheet name="утв  (сокр)" sheetId="1" r:id="rId1"/>
  </sheets>
  <definedNames>
    <definedName name="_xlnm.Print_Titles" localSheetId="0">'утв  (сокр)'!$3:$4</definedName>
  </definedNames>
  <calcPr calcId="152511"/>
</workbook>
</file>

<file path=xl/calcChain.xml><?xml version="1.0" encoding="utf-8"?>
<calcChain xmlns="http://schemas.openxmlformats.org/spreadsheetml/2006/main">
  <c r="E25" i="1" l="1"/>
  <c r="F25" i="1"/>
  <c r="D25" i="1"/>
  <c r="F8" i="1" l="1"/>
  <c r="E8" i="1"/>
  <c r="D8" i="1"/>
  <c r="D24" i="1" l="1"/>
  <c r="E20" i="1" l="1"/>
  <c r="F20" i="1"/>
  <c r="D20" i="1"/>
  <c r="F38" i="1" l="1"/>
  <c r="F14" i="1"/>
  <c r="F7" i="1"/>
  <c r="F6" i="1" l="1"/>
  <c r="F5" i="1" s="1"/>
  <c r="F37" i="1" s="1"/>
  <c r="D38" i="1" l="1"/>
  <c r="E38" i="1"/>
  <c r="D7" i="1"/>
  <c r="E7" i="1"/>
  <c r="D14" i="1" l="1"/>
  <c r="E14" i="1"/>
  <c r="D6" i="1" l="1"/>
  <c r="D5" i="1" s="1"/>
  <c r="D37" i="1" s="1"/>
  <c r="E6" i="1"/>
  <c r="E5" i="1" s="1"/>
  <c r="E37" i="1" s="1"/>
</calcChain>
</file>

<file path=xl/sharedStrings.xml><?xml version="1.0" encoding="utf-8"?>
<sst xmlns="http://schemas.openxmlformats.org/spreadsheetml/2006/main" count="82" uniqueCount="77">
  <si>
    <t>тыс. рублей</t>
  </si>
  <si>
    <t>Код</t>
  </si>
  <si>
    <t>ДОХОДЫ:</t>
  </si>
  <si>
    <t>НАЛОГОВЫЕ И НЕНАЛОГОВЫЕ ДОХОДЫ</t>
  </si>
  <si>
    <t>10000000 00 0000 000</t>
  </si>
  <si>
    <t>НАЛОГОВЫЕ ДОХОДЫ</t>
  </si>
  <si>
    <t>НАЛОГ НА ДОХОДЫ ФИЗИЧЕСКИХ ЛИЦ</t>
  </si>
  <si>
    <t>10102000 01 0000 110</t>
  </si>
  <si>
    <t>Акцизы по подакцизным товарам (продукции), производимым на территории Российской Федерации</t>
  </si>
  <si>
    <t>АКЦИЗЫ ПО ПОДАКЦИЗНЫМ ТОВАРАМ (ПРОДУКЦИИ), ПРОИЗВОДИМЫМ НА ТЕРРИТОРИИ РОССИЙСКОЙ ФЕДЕРАЦИИ</t>
  </si>
  <si>
    <t>10302000 01 0000 110</t>
  </si>
  <si>
    <t>НАЛОГИ НА СОВОКУПНЫЙ ДОХОД</t>
  </si>
  <si>
    <t>10500000 00 0000 110</t>
  </si>
  <si>
    <t>НАЛОГИ НА ИМУЩЕСТВО</t>
  </si>
  <si>
    <t>10600000 00 0000 110</t>
  </si>
  <si>
    <t>ГОСУДАРСТВЕННАЯ ПОШЛИНА</t>
  </si>
  <si>
    <t>10800000 00 0000 110</t>
  </si>
  <si>
    <t>НЕНАЛОГОВЫЕ ДОХОДЫ</t>
  </si>
  <si>
    <t>ДОХОДЫ ОТ ИСПОЛЬЗОВАНИЯ ИМУЩЕСТВА, НАХОДЯЩЕГОСЯ В ГОСУДАРСТВЕННОЙ И МУНИЦИПАЛЬНОЙ СОБСТВЕННОСТИ</t>
  </si>
  <si>
    <t>11100000 00 0000 120</t>
  </si>
  <si>
    <t>ПЛАТЕЖИ ПРИ ПОЛЬЗОВАНИИ ПРИРОДНЫМИ РЕСУРСАМИ</t>
  </si>
  <si>
    <t>11200000 00 0000 120</t>
  </si>
  <si>
    <t>ДОХОДЫ ОТ ОКАЗАНИЯ ПЛАТНЫХ УСЛУГ (РАБОТ) И КОМПЕНСАЦИИ ЗАТРАТ ГОСУДАРСТВА</t>
  </si>
  <si>
    <t>11300000 00 0000 130</t>
  </si>
  <si>
    <t>ДОХОДЫ ОТ ПРОДАЖИ МАТЕРИАЛЬНЫХ И НЕМАТЕРИАЛЬНЫХ АКТИВОВ</t>
  </si>
  <si>
    <t>11400000 00 0000 000</t>
  </si>
  <si>
    <t>ШТРАФЫ, САНКЦИИ, ВОЗМЕЩЕНИЕ УЩЕРБА</t>
  </si>
  <si>
    <t>11600000 00 0000 140</t>
  </si>
  <si>
    <t>БЕЗВОЗМЕЗДНЫЕ ПОСТУПЛЕНИЯ</t>
  </si>
  <si>
    <t>20000000 00 0000 000</t>
  </si>
  <si>
    <t>ДОТАЦИИ БЮДЖЕТАМ СУБЪЕКТОВ РОССИЙСКОЙ ФЕДЕРАЦИИ И МУНИЦИПАЛЬНЫХ ОБРАЗОВАНИЙ</t>
  </si>
  <si>
    <t>СУБСИДИИ БЮДЖЕТАМ БЮДЖЕТНОЙ СИСТЕМЫ РОССИЙСКОЙ ФЕДЕРАЦИИ (МЕЖБЮДЖЕТНЫЕ СУБСИДИИ)</t>
  </si>
  <si>
    <t>СУБВЕНЦИИ БЮДЖЕТАМ СУБЪЕКТОВ РОССИЙСКОЙ ФЕДЕРАЦИИ И МУНИЦИПАЛЬНЫХ ОБРАЗОВАНИЙ</t>
  </si>
  <si>
    <t>РАСХОДЫ:</t>
  </si>
  <si>
    <t>ОБЩЕГОСУДАРСТВЕННЫЕ ВОПРОСЫ</t>
  </si>
  <si>
    <t>0100</t>
  </si>
  <si>
    <t>НАЦИОНАЛЬНАЯ БЕЗОПАСНОСТЬ И ПРАВООХРАНИТЕЛЬНАЯ ДЕЯТЕЛЬНОСТЬ</t>
  </si>
  <si>
    <t>0300</t>
  </si>
  <si>
    <t>НАЦИОНАЛЬНАЯ ЭКОНОМИКА</t>
  </si>
  <si>
    <t>0400</t>
  </si>
  <si>
    <t>ЖИЛИЩНО-КОММУНАЛЬНОЕ ХОЗЯЙСТВО</t>
  </si>
  <si>
    <t>0500</t>
  </si>
  <si>
    <t>ОБРАЗОВАНИЕ</t>
  </si>
  <si>
    <t>0700</t>
  </si>
  <si>
    <t>КУЛЬТУРА, КИНЕМАТОГРАФИЯ</t>
  </si>
  <si>
    <t>0800</t>
  </si>
  <si>
    <t>СОЦИАЛЬНАЯ ПОЛИТИКА</t>
  </si>
  <si>
    <t>1000</t>
  </si>
  <si>
    <t>ФИЗИЧЕСКАЯ КУЛЬТУРА И СПОРТ</t>
  </si>
  <si>
    <t>1100</t>
  </si>
  <si>
    <t>СРЕДСТВА МАССОВОЙ ИНФОРМАЦИИ</t>
  </si>
  <si>
    <t>1200</t>
  </si>
  <si>
    <t>ОБСЛУЖИВАНИЕ ГОСУДАРСТВЕННОГО И МУНИЦИПАЛЬНОГО ДОЛГА</t>
  </si>
  <si>
    <t>1300</t>
  </si>
  <si>
    <t>РЕЗУЛЬТАТ ИСПОЛНЕНИЯ БЮДЖЕТА (ДЕФИЦИТ/ПРОФИЦИТ)</t>
  </si>
  <si>
    <t xml:space="preserve"> Источники финансирования дефицита бюджета - всего</t>
  </si>
  <si>
    <t xml:space="preserve">01 020000 04 0000 710 </t>
  </si>
  <si>
    <t xml:space="preserve">01 020000 04 0000 810 </t>
  </si>
  <si>
    <t>01 030100 04 0000 810</t>
  </si>
  <si>
    <t>Изменение остатков средств</t>
  </si>
  <si>
    <t>10701000 01 0000 110</t>
  </si>
  <si>
    <t>НАЛОГ НА ДОБЫЧУ ПОЛЕЗНЫХ ИСКОПАЕМЫХ</t>
  </si>
  <si>
    <t>20210000 00 0000 151</t>
  </si>
  <si>
    <t>20220000 00 0000 151</t>
  </si>
  <si>
    <t>20230000 00 0000 151</t>
  </si>
  <si>
    <t>01 050102 04 0000 000</t>
  </si>
  <si>
    <t>9900</t>
  </si>
  <si>
    <t>Наименование</t>
  </si>
  <si>
    <t>2021 год</t>
  </si>
  <si>
    <t>2022 год</t>
  </si>
  <si>
    <t>ИНЫЕ МЕЖБЮДЖЕТНЫЕ ТРАНСФЕРТЫ</t>
  </si>
  <si>
    <t>Х</t>
  </si>
  <si>
    <t xml:space="preserve">Прогноз основных характеристик бюджета городского округа город Салават Республики Башкортостан на 2021-2023 годы </t>
  </si>
  <si>
    <t>2023 год</t>
  </si>
  <si>
    <t>Погашение кредитов от других бюджетов бюджетной системы Российской Федерации бюджетам городских округов в валюте Российской Федерации</t>
  </si>
  <si>
    <t>Привлечение кредитов от кредитных организаций бюджетами городских округов в валюте Российской Федерации</t>
  </si>
  <si>
    <t>УСЛОВНО УТВЕРЖДЕННЫЕ РАСХОДЫ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</si>
</sst>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#,##0.0"/>
  </numFmts>
  <fonts count="10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Arial"/>
    </font>
    <font>
      <i/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4">
    <xf numFmtId="0" fontId="0" fillId="0" borderId="0"/>
    <xf numFmtId="0" fontId="1" fillId="0" borderId="0"/>
    <xf numFmtId="0" fontId="2" fillId="0" borderId="0"/>
    <xf numFmtId="43" fontId="7" fillId="0" borderId="0" applyFont="0" applyFill="0" applyBorder="0" applyAlignment="0" applyProtection="0"/>
  </cellStyleXfs>
  <cellXfs count="40">
    <xf numFmtId="0" fontId="0" fillId="0" borderId="0" xfId="0"/>
    <xf numFmtId="49" fontId="3" fillId="2" borderId="2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right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164" fontId="4" fillId="0" borderId="2" xfId="0" applyNumberFormat="1" applyFont="1" applyBorder="1" applyAlignment="1">
      <alignment horizontal="right" vertical="center"/>
    </xf>
    <xf numFmtId="0" fontId="5" fillId="0" borderId="2" xfId="0" applyFont="1" applyBorder="1" applyAlignment="1">
      <alignment vertical="center" wrapText="1"/>
    </xf>
    <xf numFmtId="164" fontId="3" fillId="0" borderId="2" xfId="0" applyNumberFormat="1" applyFont="1" applyBorder="1" applyAlignment="1">
      <alignment horizontal="right" vertical="center"/>
    </xf>
    <xf numFmtId="164" fontId="3" fillId="0" borderId="2" xfId="0" applyNumberFormat="1" applyFont="1" applyBorder="1" applyAlignment="1">
      <alignment horizontal="right" vertical="center" wrapText="1"/>
    </xf>
    <xf numFmtId="0" fontId="3" fillId="2" borderId="0" xfId="0" applyFont="1" applyFill="1" applyAlignment="1">
      <alignment vertical="center"/>
    </xf>
    <xf numFmtId="0" fontId="4" fillId="0" borderId="2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164" fontId="3" fillId="0" borderId="2" xfId="0" applyNumberFormat="1" applyFont="1" applyBorder="1" applyAlignment="1">
      <alignment vertical="center"/>
    </xf>
    <xf numFmtId="49" fontId="3" fillId="0" borderId="2" xfId="0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2" xfId="0" applyFont="1" applyBorder="1" applyAlignment="1">
      <alignment horizontal="center" vertical="center" wrapText="1"/>
    </xf>
    <xf numFmtId="164" fontId="5" fillId="0" borderId="2" xfId="0" applyNumberFormat="1" applyFont="1" applyBorder="1" applyAlignment="1">
      <alignment horizontal="right" vertical="center"/>
    </xf>
    <xf numFmtId="0" fontId="4" fillId="0" borderId="2" xfId="0" applyFont="1" applyBorder="1" applyAlignment="1">
      <alignment horizontal="center" vertical="center"/>
    </xf>
    <xf numFmtId="0" fontId="6" fillId="0" borderId="2" xfId="1" applyFont="1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/>
    </xf>
    <xf numFmtId="0" fontId="3" fillId="0" borderId="2" xfId="1" applyFont="1" applyBorder="1" applyAlignment="1">
      <alignment horizontal="left" vertical="center" wrapText="1"/>
    </xf>
    <xf numFmtId="0" fontId="3" fillId="0" borderId="2" xfId="0" applyFont="1" applyBorder="1" applyAlignment="1">
      <alignment vertical="top" wrapText="1"/>
    </xf>
    <xf numFmtId="0" fontId="9" fillId="0" borderId="4" xfId="1" applyFont="1" applyBorder="1" applyAlignment="1">
      <alignment horizontal="left" vertical="center" wrapText="1"/>
    </xf>
    <xf numFmtId="164" fontId="9" fillId="0" borderId="4" xfId="1" applyNumberFormat="1" applyFont="1" applyBorder="1" applyAlignment="1">
      <alignment horizontal="right" vertical="center" shrinkToFit="1"/>
    </xf>
    <xf numFmtId="164" fontId="9" fillId="3" borderId="4" xfId="1" applyNumberFormat="1" applyFont="1" applyFill="1" applyBorder="1" applyAlignment="1">
      <alignment horizontal="right" vertical="center" shrinkToFit="1"/>
    </xf>
    <xf numFmtId="49" fontId="3" fillId="0" borderId="2" xfId="0" applyNumberFormat="1" applyFont="1" applyFill="1" applyBorder="1" applyAlignment="1">
      <alignment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164" fontId="9" fillId="0" borderId="5" xfId="1" applyNumberFormat="1" applyFont="1" applyBorder="1" applyAlignment="1">
      <alignment horizontal="right" vertical="center" shrinkToFit="1"/>
    </xf>
    <xf numFmtId="0" fontId="9" fillId="0" borderId="4" xfId="1" applyFont="1" applyBorder="1" applyAlignment="1">
      <alignment horizontal="center" vertical="center" wrapText="1"/>
    </xf>
    <xf numFmtId="164" fontId="4" fillId="0" borderId="2" xfId="0" applyNumberFormat="1" applyFont="1" applyBorder="1" applyAlignment="1">
      <alignment vertical="center"/>
    </xf>
    <xf numFmtId="0" fontId="4" fillId="2" borderId="2" xfId="2" applyNumberFormat="1" applyFont="1" applyFill="1" applyBorder="1" applyAlignment="1">
      <alignment horizontal="left" vertical="center" wrapText="1"/>
    </xf>
    <xf numFmtId="164" fontId="4" fillId="2" borderId="2" xfId="3" applyNumberFormat="1" applyFont="1" applyFill="1" applyBorder="1" applyAlignment="1">
      <alignment horizontal="right" vertical="center"/>
    </xf>
    <xf numFmtId="0" fontId="4" fillId="0" borderId="0" xfId="0" applyFont="1" applyBorder="1" applyAlignment="1">
      <alignment horizontal="center" vertical="center" wrapText="1"/>
    </xf>
  </cellXfs>
  <cellStyles count="4">
    <cellStyle name="Обычный" xfId="0" builtinId="0"/>
    <cellStyle name="Обычный 2" xfId="2"/>
    <cellStyle name="Обычный 3" xfId="1"/>
    <cellStyle name="Финансовый" xfId="3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2"/>
  <sheetViews>
    <sheetView tabSelected="1" topLeftCell="B1" zoomScaleNormal="100" zoomScaleSheetLayoutView="100" workbookViewId="0">
      <selection activeCell="E27" sqref="E27"/>
    </sheetView>
  </sheetViews>
  <sheetFormatPr defaultRowHeight="15" x14ac:dyDescent="0.2"/>
  <cols>
    <col min="1" max="1" width="5.7109375" style="2" hidden="1" customWidth="1"/>
    <col min="2" max="2" width="36.28515625" style="2" customWidth="1"/>
    <col min="3" max="3" width="22" style="20" customWidth="1"/>
    <col min="4" max="6" width="13.42578125" style="2" customWidth="1"/>
    <col min="7" max="16384" width="9.140625" style="2"/>
  </cols>
  <sheetData>
    <row r="1" spans="1:6" ht="35.25" customHeight="1" x14ac:dyDescent="0.2">
      <c r="B1" s="39" t="s">
        <v>72</v>
      </c>
      <c r="C1" s="39"/>
      <c r="D1" s="39"/>
      <c r="E1" s="39"/>
      <c r="F1" s="39"/>
    </row>
    <row r="2" spans="1:6" x14ac:dyDescent="0.2">
      <c r="B2" s="3"/>
      <c r="C2" s="19"/>
      <c r="D2" s="3"/>
      <c r="E2" s="3"/>
      <c r="F2" s="3" t="s">
        <v>0</v>
      </c>
    </row>
    <row r="3" spans="1:6" s="16" customFormat="1" ht="14.25" x14ac:dyDescent="0.2">
      <c r="B3" s="17" t="s">
        <v>67</v>
      </c>
      <c r="C3" s="17" t="s">
        <v>1</v>
      </c>
      <c r="D3" s="18" t="s">
        <v>68</v>
      </c>
      <c r="E3" s="18" t="s">
        <v>69</v>
      </c>
      <c r="F3" s="18" t="s">
        <v>73</v>
      </c>
    </row>
    <row r="4" spans="1:6" x14ac:dyDescent="0.2">
      <c r="B4" s="5">
        <v>1</v>
      </c>
      <c r="C4" s="5">
        <v>2</v>
      </c>
      <c r="D4" s="5">
        <v>4</v>
      </c>
      <c r="E4" s="5">
        <v>5</v>
      </c>
      <c r="F4" s="5">
        <v>6</v>
      </c>
    </row>
    <row r="5" spans="1:6" x14ac:dyDescent="0.2">
      <c r="B5" s="6" t="s">
        <v>2</v>
      </c>
      <c r="C5" s="5"/>
      <c r="D5" s="7">
        <f>SUM(D6+D20)</f>
        <v>3138674.4000000004</v>
      </c>
      <c r="E5" s="7">
        <f>SUM(E6+E20)</f>
        <v>3155317</v>
      </c>
      <c r="F5" s="7">
        <f>SUM(F6+F20)</f>
        <v>3219132.5</v>
      </c>
    </row>
    <row r="6" spans="1:6" s="16" customFormat="1" ht="28.5" x14ac:dyDescent="0.2">
      <c r="B6" s="12" t="s">
        <v>3</v>
      </c>
      <c r="C6" s="24" t="s">
        <v>4</v>
      </c>
      <c r="D6" s="7">
        <f>D7+D14</f>
        <v>1432703</v>
      </c>
      <c r="E6" s="7">
        <f>E7+E14</f>
        <v>1494985.9000000001</v>
      </c>
      <c r="F6" s="7">
        <f>F7+F14</f>
        <v>1536733.9</v>
      </c>
    </row>
    <row r="7" spans="1:6" s="21" customFormat="1" x14ac:dyDescent="0.2">
      <c r="B7" s="8" t="s">
        <v>5</v>
      </c>
      <c r="C7" s="26" t="s">
        <v>71</v>
      </c>
      <c r="D7" s="23">
        <f t="shared" ref="D7:E7" si="0">D8+D9+D10+D11+D13+D12</f>
        <v>1099927</v>
      </c>
      <c r="E7" s="23">
        <f t="shared" si="0"/>
        <v>1153421.1000000001</v>
      </c>
      <c r="F7" s="23">
        <f t="shared" ref="F7" si="1">F8+F9+F10+F11+F13+F12</f>
        <v>1189527</v>
      </c>
    </row>
    <row r="8" spans="1:6" ht="30" x14ac:dyDescent="0.2">
      <c r="B8" s="13" t="s">
        <v>6</v>
      </c>
      <c r="C8" s="4" t="s">
        <v>7</v>
      </c>
      <c r="D8" s="9">
        <f>706748-890-20</f>
        <v>705838</v>
      </c>
      <c r="E8" s="9">
        <f>724573.4+4281</f>
        <v>728854.4</v>
      </c>
      <c r="F8" s="9">
        <f>719303.8+10332</f>
        <v>729635.8</v>
      </c>
    </row>
    <row r="9" spans="1:6" ht="75" x14ac:dyDescent="0.2">
      <c r="A9" s="2" t="s">
        <v>8</v>
      </c>
      <c r="B9" s="13" t="s">
        <v>9</v>
      </c>
      <c r="C9" s="4" t="s">
        <v>10</v>
      </c>
      <c r="D9" s="9">
        <v>4200</v>
      </c>
      <c r="E9" s="9">
        <v>4631.7</v>
      </c>
      <c r="F9" s="9">
        <v>4630.2</v>
      </c>
    </row>
    <row r="10" spans="1:6" ht="30" x14ac:dyDescent="0.2">
      <c r="B10" s="25" t="s">
        <v>11</v>
      </c>
      <c r="C10" s="4" t="s">
        <v>12</v>
      </c>
      <c r="D10" s="9">
        <v>108928</v>
      </c>
      <c r="E10" s="9">
        <v>117052</v>
      </c>
      <c r="F10" s="9">
        <v>127526</v>
      </c>
    </row>
    <row r="11" spans="1:6" x14ac:dyDescent="0.2">
      <c r="B11" s="25" t="s">
        <v>13</v>
      </c>
      <c r="C11" s="4" t="s">
        <v>14</v>
      </c>
      <c r="D11" s="9">
        <v>261860</v>
      </c>
      <c r="E11" s="9">
        <v>283781</v>
      </c>
      <c r="F11" s="9">
        <v>308632</v>
      </c>
    </row>
    <row r="12" spans="1:6" ht="30" x14ac:dyDescent="0.2">
      <c r="B12" s="25" t="s">
        <v>61</v>
      </c>
      <c r="C12" s="4" t="s">
        <v>60</v>
      </c>
      <c r="D12" s="9">
        <v>101</v>
      </c>
      <c r="E12" s="9">
        <v>102</v>
      </c>
      <c r="F12" s="9">
        <v>103</v>
      </c>
    </row>
    <row r="13" spans="1:6" x14ac:dyDescent="0.2">
      <c r="B13" s="25" t="s">
        <v>15</v>
      </c>
      <c r="C13" s="4" t="s">
        <v>16</v>
      </c>
      <c r="D13" s="9">
        <v>19000</v>
      </c>
      <c r="E13" s="9">
        <v>19000</v>
      </c>
      <c r="F13" s="9">
        <v>19000</v>
      </c>
    </row>
    <row r="14" spans="1:6" s="21" customFormat="1" x14ac:dyDescent="0.2">
      <c r="B14" s="8" t="s">
        <v>17</v>
      </c>
      <c r="C14" s="22"/>
      <c r="D14" s="23">
        <f t="shared" ref="D14:F14" si="2">D15+D16+D17+D18+D19</f>
        <v>332776</v>
      </c>
      <c r="E14" s="23">
        <f t="shared" si="2"/>
        <v>341564.8</v>
      </c>
      <c r="F14" s="23">
        <f t="shared" si="2"/>
        <v>347206.9</v>
      </c>
    </row>
    <row r="15" spans="1:6" ht="75" x14ac:dyDescent="0.2">
      <c r="B15" s="25" t="s">
        <v>18</v>
      </c>
      <c r="C15" s="4" t="s">
        <v>19</v>
      </c>
      <c r="D15" s="9">
        <v>235376</v>
      </c>
      <c r="E15" s="9">
        <v>243114.8</v>
      </c>
      <c r="F15" s="9">
        <v>248706.9</v>
      </c>
    </row>
    <row r="16" spans="1:6" ht="30" x14ac:dyDescent="0.2">
      <c r="B16" s="25" t="s">
        <v>20</v>
      </c>
      <c r="C16" s="4" t="s">
        <v>21</v>
      </c>
      <c r="D16" s="10">
        <v>4400</v>
      </c>
      <c r="E16" s="10">
        <v>4450</v>
      </c>
      <c r="F16" s="9">
        <v>4500</v>
      </c>
    </row>
    <row r="17" spans="2:6" ht="60" x14ac:dyDescent="0.2">
      <c r="B17" s="25" t="s">
        <v>22</v>
      </c>
      <c r="C17" s="4" t="s">
        <v>23</v>
      </c>
      <c r="D17" s="10">
        <v>3500</v>
      </c>
      <c r="E17" s="10">
        <v>3500</v>
      </c>
      <c r="F17" s="9">
        <v>3500</v>
      </c>
    </row>
    <row r="18" spans="2:6" ht="45" x14ac:dyDescent="0.2">
      <c r="B18" s="25" t="s">
        <v>24</v>
      </c>
      <c r="C18" s="4" t="s">
        <v>25</v>
      </c>
      <c r="D18" s="10">
        <v>84500</v>
      </c>
      <c r="E18" s="10">
        <v>85500</v>
      </c>
      <c r="F18" s="9">
        <v>85500</v>
      </c>
    </row>
    <row r="19" spans="2:6" ht="30" x14ac:dyDescent="0.2">
      <c r="B19" s="25" t="s">
        <v>26</v>
      </c>
      <c r="C19" s="4" t="s">
        <v>27</v>
      </c>
      <c r="D19" s="10">
        <v>5000</v>
      </c>
      <c r="E19" s="10">
        <v>5000</v>
      </c>
      <c r="F19" s="9">
        <v>5000</v>
      </c>
    </row>
    <row r="20" spans="2:6" s="16" customFormat="1" ht="28.5" x14ac:dyDescent="0.2">
      <c r="B20" s="12" t="s">
        <v>28</v>
      </c>
      <c r="C20" s="17" t="s">
        <v>29</v>
      </c>
      <c r="D20" s="7">
        <f>SUM(D21:D24)</f>
        <v>1705971.4000000001</v>
      </c>
      <c r="E20" s="7">
        <f t="shared" ref="E20:F20" si="3">SUM(E21:E24)</f>
        <v>1660331.1</v>
      </c>
      <c r="F20" s="7">
        <f t="shared" si="3"/>
        <v>1682398.5999999999</v>
      </c>
    </row>
    <row r="21" spans="2:6" ht="75" x14ac:dyDescent="0.2">
      <c r="B21" s="27" t="s">
        <v>30</v>
      </c>
      <c r="C21" s="4" t="s">
        <v>62</v>
      </c>
      <c r="D21" s="9">
        <v>159076</v>
      </c>
      <c r="E21" s="9">
        <v>123564.1</v>
      </c>
      <c r="F21" s="9">
        <v>149040.1</v>
      </c>
    </row>
    <row r="22" spans="2:6" ht="60" x14ac:dyDescent="0.2">
      <c r="B22" s="27" t="s">
        <v>31</v>
      </c>
      <c r="C22" s="4" t="s">
        <v>63</v>
      </c>
      <c r="D22" s="9">
        <v>232754.8</v>
      </c>
      <c r="E22" s="9">
        <v>239101.4</v>
      </c>
      <c r="F22" s="9">
        <v>238234.8</v>
      </c>
    </row>
    <row r="23" spans="2:6" ht="75" x14ac:dyDescent="0.2">
      <c r="B23" s="27" t="s">
        <v>32</v>
      </c>
      <c r="C23" s="4" t="s">
        <v>64</v>
      </c>
      <c r="D23" s="9">
        <v>1133337.3</v>
      </c>
      <c r="E23" s="9">
        <v>1134798.3</v>
      </c>
      <c r="F23" s="9">
        <v>1134099.3999999999</v>
      </c>
    </row>
    <row r="24" spans="2:6" ht="30" x14ac:dyDescent="0.2">
      <c r="B24" s="27" t="s">
        <v>70</v>
      </c>
      <c r="C24" s="4" t="s">
        <v>71</v>
      </c>
      <c r="D24" s="9">
        <f>167629.3+13174</f>
        <v>180803.3</v>
      </c>
      <c r="E24" s="9">
        <v>162867.29999999999</v>
      </c>
      <c r="F24" s="9">
        <v>161024.29999999999</v>
      </c>
    </row>
    <row r="25" spans="2:6" s="11" customFormat="1" x14ac:dyDescent="0.2">
      <c r="B25" s="37" t="s">
        <v>33</v>
      </c>
      <c r="C25" s="4" t="s">
        <v>71</v>
      </c>
      <c r="D25" s="38">
        <f>D26+D27+D28+D29+D31+D32+D33+D34+D30+D35+D36</f>
        <v>3228674.4</v>
      </c>
      <c r="E25" s="38">
        <f t="shared" ref="E25:F25" si="4">E26+E27+E28+E29+E31+E32+E33+E34+E30+E35+E36</f>
        <v>3215317</v>
      </c>
      <c r="F25" s="38">
        <f t="shared" si="4"/>
        <v>3249132.5</v>
      </c>
    </row>
    <row r="26" spans="2:6" ht="30" x14ac:dyDescent="0.2">
      <c r="B26" s="29" t="s">
        <v>34</v>
      </c>
      <c r="C26" s="35" t="s">
        <v>35</v>
      </c>
      <c r="D26" s="30">
        <v>167552.6</v>
      </c>
      <c r="E26" s="30">
        <v>172240.09999999998</v>
      </c>
      <c r="F26" s="30">
        <v>177352.2</v>
      </c>
    </row>
    <row r="27" spans="2:6" ht="60" x14ac:dyDescent="0.2">
      <c r="B27" s="29" t="s">
        <v>36</v>
      </c>
      <c r="C27" s="35" t="s">
        <v>37</v>
      </c>
      <c r="D27" s="30">
        <v>55535</v>
      </c>
      <c r="E27" s="30">
        <v>53964</v>
      </c>
      <c r="F27" s="30">
        <v>50143</v>
      </c>
    </row>
    <row r="28" spans="2:6" x14ac:dyDescent="0.2">
      <c r="B28" s="29" t="s">
        <v>38</v>
      </c>
      <c r="C28" s="35" t="s">
        <v>39</v>
      </c>
      <c r="D28" s="31">
        <v>397554.8</v>
      </c>
      <c r="E28" s="31">
        <v>351979.6</v>
      </c>
      <c r="F28" s="31">
        <v>352884.6</v>
      </c>
    </row>
    <row r="29" spans="2:6" ht="30" x14ac:dyDescent="0.2">
      <c r="B29" s="29" t="s">
        <v>40</v>
      </c>
      <c r="C29" s="35" t="s">
        <v>41</v>
      </c>
      <c r="D29" s="30">
        <v>359120.1</v>
      </c>
      <c r="E29" s="30">
        <v>339285.2</v>
      </c>
      <c r="F29" s="30">
        <v>320098.2</v>
      </c>
    </row>
    <row r="30" spans="2:6" x14ac:dyDescent="0.2">
      <c r="B30" s="29" t="s">
        <v>42</v>
      </c>
      <c r="C30" s="35" t="s">
        <v>43</v>
      </c>
      <c r="D30" s="31">
        <v>1923564.8</v>
      </c>
      <c r="E30" s="31">
        <v>1915665.9000000001</v>
      </c>
      <c r="F30" s="31">
        <v>1920040.4</v>
      </c>
    </row>
    <row r="31" spans="2:6" x14ac:dyDescent="0.2">
      <c r="B31" s="29" t="s">
        <v>44</v>
      </c>
      <c r="C31" s="35" t="s">
        <v>45</v>
      </c>
      <c r="D31" s="31">
        <v>70539.7</v>
      </c>
      <c r="E31" s="31">
        <v>69536.5</v>
      </c>
      <c r="F31" s="31">
        <v>69576.2</v>
      </c>
    </row>
    <row r="32" spans="2:6" x14ac:dyDescent="0.2">
      <c r="B32" s="29" t="s">
        <v>46</v>
      </c>
      <c r="C32" s="35" t="s">
        <v>47</v>
      </c>
      <c r="D32" s="31">
        <v>127218.99999999999</v>
      </c>
      <c r="E32" s="31">
        <v>128583</v>
      </c>
      <c r="F32" s="31">
        <v>128597.2</v>
      </c>
    </row>
    <row r="33" spans="2:6" ht="30" x14ac:dyDescent="0.2">
      <c r="B33" s="29" t="s">
        <v>48</v>
      </c>
      <c r="C33" s="35" t="s">
        <v>49</v>
      </c>
      <c r="D33" s="30">
        <v>103796.4</v>
      </c>
      <c r="E33" s="30">
        <v>118532.7</v>
      </c>
      <c r="F33" s="30">
        <v>117901.7</v>
      </c>
    </row>
    <row r="34" spans="2:6" ht="30" x14ac:dyDescent="0.2">
      <c r="B34" s="29" t="s">
        <v>50</v>
      </c>
      <c r="C34" s="35" t="s">
        <v>51</v>
      </c>
      <c r="D34" s="30">
        <v>14672</v>
      </c>
      <c r="E34" s="30">
        <v>14708</v>
      </c>
      <c r="F34" s="30">
        <v>14713</v>
      </c>
    </row>
    <row r="35" spans="2:6" ht="45" x14ac:dyDescent="0.2">
      <c r="B35" s="29" t="s">
        <v>52</v>
      </c>
      <c r="C35" s="35" t="s">
        <v>53</v>
      </c>
      <c r="D35" s="30">
        <v>9120</v>
      </c>
      <c r="E35" s="30">
        <v>8858</v>
      </c>
      <c r="F35" s="30">
        <v>12037</v>
      </c>
    </row>
    <row r="36" spans="2:6" ht="30" x14ac:dyDescent="0.2">
      <c r="B36" s="32" t="s">
        <v>76</v>
      </c>
      <c r="C36" s="33" t="s">
        <v>66</v>
      </c>
      <c r="D36" s="34">
        <v>0</v>
      </c>
      <c r="E36" s="34">
        <v>41964</v>
      </c>
      <c r="F36" s="34">
        <v>85789</v>
      </c>
    </row>
    <row r="37" spans="2:6" ht="42.75" x14ac:dyDescent="0.2">
      <c r="B37" s="12" t="s">
        <v>54</v>
      </c>
      <c r="C37" s="4" t="s">
        <v>71</v>
      </c>
      <c r="D37" s="36">
        <f>D5-D25</f>
        <v>-89999.999999999534</v>
      </c>
      <c r="E37" s="36">
        <f>E5-E25</f>
        <v>-60000</v>
      </c>
      <c r="F37" s="36">
        <f>F5-F25</f>
        <v>-30000</v>
      </c>
    </row>
    <row r="38" spans="2:6" ht="30" x14ac:dyDescent="0.2">
      <c r="B38" s="13" t="s">
        <v>55</v>
      </c>
      <c r="C38" s="4" t="s">
        <v>71</v>
      </c>
      <c r="D38" s="14">
        <f t="shared" ref="D38:F38" si="5">D39+D40+D41+D42</f>
        <v>90000</v>
      </c>
      <c r="E38" s="14">
        <f t="shared" si="5"/>
        <v>60000</v>
      </c>
      <c r="F38" s="14">
        <f t="shared" si="5"/>
        <v>30000</v>
      </c>
    </row>
    <row r="39" spans="2:6" ht="60" x14ac:dyDescent="0.2">
      <c r="B39" s="13" t="s">
        <v>75</v>
      </c>
      <c r="C39" s="5" t="s">
        <v>56</v>
      </c>
      <c r="D39" s="14">
        <v>60000</v>
      </c>
      <c r="E39" s="9">
        <v>158000</v>
      </c>
      <c r="F39" s="9">
        <v>120000</v>
      </c>
    </row>
    <row r="40" spans="2:6" ht="60" x14ac:dyDescent="0.2">
      <c r="B40" s="13" t="s">
        <v>75</v>
      </c>
      <c r="C40" s="15" t="s">
        <v>57</v>
      </c>
      <c r="D40" s="14">
        <v>0</v>
      </c>
      <c r="E40" s="9">
        <v>-150000</v>
      </c>
      <c r="F40" s="9">
        <v>-60000</v>
      </c>
    </row>
    <row r="41" spans="2:6" ht="75" x14ac:dyDescent="0.2">
      <c r="B41" s="28" t="s">
        <v>74</v>
      </c>
      <c r="C41" s="15" t="s">
        <v>58</v>
      </c>
      <c r="D41" s="14">
        <v>0</v>
      </c>
      <c r="E41" s="9">
        <v>0</v>
      </c>
      <c r="F41" s="9">
        <v>-70000</v>
      </c>
    </row>
    <row r="42" spans="2:6" x14ac:dyDescent="0.2">
      <c r="B42" s="13" t="s">
        <v>59</v>
      </c>
      <c r="C42" s="1" t="s">
        <v>65</v>
      </c>
      <c r="D42" s="14">
        <v>30000</v>
      </c>
      <c r="E42" s="9">
        <v>52000</v>
      </c>
      <c r="F42" s="9">
        <v>40000</v>
      </c>
    </row>
  </sheetData>
  <mergeCells count="1">
    <mergeCell ref="B1:F1"/>
  </mergeCells>
  <pageMargins left="0.98425196850393704" right="0.39370078740157483" top="0.39370078740157483" bottom="0.39370078740157483" header="0.51181102362204722" footer="0.51181102362204722"/>
  <pageSetup paperSize="9" scale="90" fitToHeight="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утв  (сокр)</vt:lpstr>
      <vt:lpstr>'утв  (сокр)'!Заголовки_для_печати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Зуева Елена Михайловна</dc:creator>
  <cp:lastModifiedBy>Людмила Александровна Зверева</cp:lastModifiedBy>
  <cp:lastPrinted>2020-11-03T09:52:44Z</cp:lastPrinted>
  <dcterms:created xsi:type="dcterms:W3CDTF">2014-11-18T05:44:11Z</dcterms:created>
  <dcterms:modified xsi:type="dcterms:W3CDTF">2020-11-03T09:52:49Z</dcterms:modified>
</cp:coreProperties>
</file>