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 на 2021 год\Решение о бюджете на 2021-2023гг\"/>
    </mc:Choice>
  </mc:AlternateContent>
  <bookViews>
    <workbookView xWindow="-15" yWindow="-15" windowWidth="18720" windowHeight="12075"/>
  </bookViews>
  <sheets>
    <sheet name="утв  (сокр)2020" sheetId="2" r:id="rId1"/>
    <sheet name="Лист1" sheetId="3" r:id="rId2"/>
  </sheets>
  <definedNames>
    <definedName name="_xlnm.Print_Titles" localSheetId="0">'утв  (сокр)2020'!$3:$4</definedName>
  </definedNames>
  <calcPr calcId="152511"/>
</workbook>
</file>

<file path=xl/calcChain.xml><?xml version="1.0" encoding="utf-8"?>
<calcChain xmlns="http://schemas.openxmlformats.org/spreadsheetml/2006/main">
  <c r="E44" i="2" l="1"/>
  <c r="D44" i="2"/>
  <c r="D43" i="2" s="1"/>
  <c r="E43" i="2"/>
  <c r="C43" i="2"/>
  <c r="E23" i="2"/>
  <c r="D23" i="2"/>
  <c r="C23" i="2"/>
  <c r="E6" i="2"/>
  <c r="E5" i="2" s="1"/>
  <c r="D6" i="2"/>
  <c r="C6" i="2"/>
  <c r="D5" i="2" l="1"/>
  <c r="C5" i="2"/>
  <c r="C30" i="2"/>
  <c r="C42" i="2" s="1"/>
  <c r="E30" i="2" l="1"/>
  <c r="G39" i="2" l="1"/>
  <c r="G20" i="2" l="1"/>
  <c r="F20" i="2"/>
  <c r="G25" i="2"/>
  <c r="G26" i="2"/>
  <c r="G27" i="2"/>
  <c r="G28" i="2"/>
  <c r="G29" i="2"/>
  <c r="F25" i="2"/>
  <c r="F26" i="2"/>
  <c r="F27" i="2"/>
  <c r="F29" i="2"/>
  <c r="D30" i="2"/>
  <c r="D42" i="2" s="1"/>
  <c r="F8" i="2"/>
  <c r="G8" i="2"/>
  <c r="F9" i="2"/>
  <c r="G9" i="2"/>
  <c r="F23" i="2" l="1"/>
  <c r="F24" i="2"/>
  <c r="E42" i="2"/>
  <c r="G7" i="2"/>
  <c r="F7" i="2"/>
  <c r="G5" i="2" l="1"/>
  <c r="F5" i="2"/>
  <c r="G36" i="2" l="1"/>
  <c r="F36" i="2" l="1"/>
  <c r="F31" i="2"/>
  <c r="G12" i="2"/>
  <c r="F12" i="2"/>
  <c r="G24" i="2" l="1"/>
  <c r="F6" i="2" l="1"/>
  <c r="G6" i="2"/>
  <c r="G11" i="2"/>
  <c r="G41" i="2"/>
  <c r="F41" i="2"/>
  <c r="G40" i="2"/>
  <c r="F40" i="2"/>
  <c r="F39" i="2"/>
  <c r="G38" i="2"/>
  <c r="F38" i="2"/>
  <c r="G37" i="2"/>
  <c r="F37" i="2"/>
  <c r="G34" i="2"/>
  <c r="F34" i="2"/>
  <c r="G33" i="2"/>
  <c r="F33" i="2"/>
  <c r="G32" i="2"/>
  <c r="F32" i="2"/>
  <c r="G31" i="2"/>
  <c r="G23" i="2"/>
  <c r="G22" i="2"/>
  <c r="F22" i="2"/>
  <c r="G19" i="2"/>
  <c r="F19" i="2"/>
  <c r="G18" i="2"/>
  <c r="F18" i="2"/>
  <c r="G17" i="2"/>
  <c r="F17" i="2"/>
  <c r="G16" i="2"/>
  <c r="F16" i="2"/>
  <c r="G15" i="2"/>
  <c r="F15" i="2"/>
  <c r="G13" i="2"/>
  <c r="F13" i="2"/>
  <c r="F11" i="2"/>
  <c r="G10" i="2"/>
  <c r="F10" i="2"/>
  <c r="F30" i="2" l="1"/>
  <c r="G14" i="2"/>
  <c r="F21" i="2"/>
  <c r="F14" i="2"/>
  <c r="G30" i="2"/>
  <c r="G21" i="2"/>
</calcChain>
</file>

<file path=xl/sharedStrings.xml><?xml version="1.0" encoding="utf-8"?>
<sst xmlns="http://schemas.openxmlformats.org/spreadsheetml/2006/main" count="151" uniqueCount="76">
  <si>
    <t>тыс. рублей</t>
  </si>
  <si>
    <t>ДОХОДЫ:</t>
  </si>
  <si>
    <t>Акцизы по подакцизным товарам (продукции), производимым на территории Российской Федерации</t>
  </si>
  <si>
    <t>РАСХОДЫ: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</si>
  <si>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</si>
  <si>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</si>
  <si>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</si>
  <si>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</si>
  <si>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</si>
  <si>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</si>
  <si>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</si>
  <si>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</si>
  <si>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</si>
  <si>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РЕЗУЛЬТАТ ИСПОЛНЕНИЯ БЮДЖЕТА (ДЕФИЦИТ/ПРОФИЦИТ)</t>
  </si>
  <si>
    <t xml:space="preserve"> Источники финансирования дефицита бюджета - всего</t>
  </si>
  <si>
    <t>Изменение остатков средств</t>
  </si>
  <si>
    <t>ОХРАНА ОКРУЖАЮЩЕЙ СРЕДЫ</t>
  </si>
  <si>
    <t>Наименование</t>
  </si>
  <si>
    <t>% исполнения к утвержден-ному плану</t>
  </si>
  <si>
    <t>% исполнения к уточнен-ному плану</t>
  </si>
  <si>
    <t>Налоговые и неналоговые</t>
  </si>
  <si>
    <t>Налог на доходы физических лиц</t>
  </si>
  <si>
    <t>Акцизы</t>
  </si>
  <si>
    <t>Упрощенная система налогообложения</t>
  </si>
  <si>
    <t>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</si>
  <si>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</si>
  <si>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</si>
  <si>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</si>
  <si>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Налог на имущество организаций</t>
  </si>
  <si>
    <t>Земельный налог</t>
  </si>
  <si>
    <t>Налог на добычу полезных ископаемых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</si>
  <si>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</si>
  <si>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</si>
  <si>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</si>
  <si>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</si>
  <si>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</si>
  <si>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</si>
  <si>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</si>
  <si>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Федерации, всего</t>
  </si>
  <si>
    <t>Дотации</t>
  </si>
  <si>
    <t>Субсидии</t>
  </si>
  <si>
    <t>Субвенции</t>
  </si>
  <si>
    <t>Иные межбюджетные трансферты</t>
  </si>
  <si>
    <t>Прочие безвозмездные поступления</t>
  </si>
  <si>
    <t>ФУ Администрации ГО г.Салават РБ</t>
  </si>
  <si>
    <t>Ед.Изм.: тыс.руб.</t>
  </si>
  <si>
    <t>Структура финансирования</t>
  </si>
  <si>
    <t>Функциональная структура</t>
  </si>
  <si>
    <t>Классификация</t>
  </si>
  <si>
    <t>Текущий год</t>
  </si>
  <si>
    <t>\\\\\\\\\\\\\ \</t>
  </si>
  <si>
    <t>\0100\\\\\\\\\\\\ \</t>
  </si>
  <si>
    <t>\0300\\\\\\\\\\\\ \</t>
  </si>
  <si>
    <t>\0400\\\\\\\\\\\\ \</t>
  </si>
  <si>
    <t>\0500\\\\\\\\\\\\ \</t>
  </si>
  <si>
    <t>\0600\\\\\\\\\\\\ \</t>
  </si>
  <si>
    <t>\0700\\\\\\\\\\\\ \</t>
  </si>
  <si>
    <t>\0800\\\\\\\\\\\\ \</t>
  </si>
  <si>
    <t>\1000\\\\\\\\\\\\ \</t>
  </si>
  <si>
    <t>\1100\\\\\\\\\\\\ \</t>
  </si>
  <si>
    <t>\1200\\\\\\\\\\\\ \</t>
  </si>
  <si>
    <t>\1300\\\\\\\\\\\\ \</t>
  </si>
  <si>
    <t>УСЛОВНО УТВЕРЖДЕННЫЕ РАСХОДЫ</t>
  </si>
  <si>
    <t>\9900\\\\\\\\\\\\ \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</si>
  <si>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</si>
  <si>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</si>
  <si>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Утверж-денный план на 2020 год</t>
  </si>
  <si>
    <t>Уточнен-ный план на 2020 год</t>
  </si>
  <si>
    <t>Ожидаемая оценка на 2020 год</t>
  </si>
  <si>
    <t xml:space="preserve">Оценка ожидаемого исполнения бюджета городского округа город Салават Республики Башкортостан на 2020 год  </t>
  </si>
  <si>
    <t>ОБСЛУЖИВАНИЕ ГОСУДАРСТВЕННОГО (МУНИЦИПАЛЬНОГО) ДОЛГА</t>
  </si>
  <si>
    <t>за период с 01.01.2020 по 01.01.2020</t>
  </si>
  <si>
    <t>за период с 01.01.2020 по 02.11.2020</t>
  </si>
  <si>
    <t>за период с 01.01.2020 по 31.12.2020</t>
  </si>
  <si>
    <t>МЕЖБЮДЖЕТНЫЕ ТРАНСФЕРТЫ ОБЩЕГО ХАРАКТЕРА БЮДЖЕТАМ БЮДЖЕТНОЙ СИСТЕМЫ РОССИЙСКОЙ ФЕДЕРАЦИИ</t>
  </si>
  <si>
    <t>\1400\\\\\\\\\\\\ 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</si>
</sst>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0.0"/>
  </numFmts>
  <fonts count="1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6" fillId="2" borderId="2" xfId="2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164" fontId="8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left" vertical="top" wrapText="1"/>
    </xf>
    <xf numFmtId="164" fontId="10" fillId="0" borderId="2" xfId="0" applyNumberFormat="1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5" fontId="0" fillId="0" borderId="0" xfId="0" applyNumberFormat="1"/>
    <xf numFmtId="164" fontId="5" fillId="2" borderId="2" xfId="4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top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top" wrapText="1" indent="1"/>
    </xf>
    <xf numFmtId="0" fontId="5" fillId="2" borderId="2" xfId="1" applyFont="1" applyFill="1" applyBorder="1" applyAlignment="1">
      <alignment horizontal="left" vertical="top" wrapText="1"/>
    </xf>
    <xf numFmtId="0" fontId="12" fillId="0" borderId="2" xfId="0" applyFont="1" applyBorder="1" applyAlignment="1">
      <alignment wrapText="1"/>
    </xf>
  </cellXfs>
  <cellStyles count="5">
    <cellStyle name="Обычный" xfId="0" builtinId="0"/>
    <cellStyle name="Обычный 2" xfId="2"/>
    <cellStyle name="Обычный 3" xfId="1"/>
    <cellStyle name="Обычный 4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B39" zoomScale="110" zoomScaleNormal="110" zoomScaleSheetLayoutView="100" workbookViewId="0">
      <selection activeCell="G46" sqref="B3:G46"/>
    </sheetView>
  </sheetViews>
  <sheetFormatPr defaultRowHeight="15" x14ac:dyDescent="0.2"/>
  <cols>
    <col min="1" max="1" width="5.7109375" style="1" hidden="1" customWidth="1"/>
    <col min="2" max="2" width="35.42578125" style="1" customWidth="1"/>
    <col min="3" max="3" width="13.7109375" style="1" customWidth="1"/>
    <col min="4" max="4" width="12.28515625" style="1" customWidth="1"/>
    <col min="5" max="5" width="13.85546875" style="1" customWidth="1"/>
    <col min="6" max="7" width="13.28515625" style="1" customWidth="1"/>
    <col min="8" max="16384" width="9.140625" style="1"/>
  </cols>
  <sheetData>
    <row r="1" spans="1:7" ht="38.25" customHeight="1" x14ac:dyDescent="0.2">
      <c r="B1" s="23" t="s">
        <v>69</v>
      </c>
      <c r="C1" s="23"/>
      <c r="D1" s="23"/>
      <c r="E1" s="23"/>
      <c r="F1" s="23"/>
      <c r="G1" s="23"/>
    </row>
    <row r="2" spans="1:7" x14ac:dyDescent="0.2">
      <c r="B2" s="2"/>
      <c r="C2" s="2"/>
      <c r="D2" s="2"/>
      <c r="E2" s="2"/>
      <c r="F2" s="22" t="s">
        <v>0</v>
      </c>
      <c r="G2" s="22"/>
    </row>
    <row r="3" spans="1:7" s="10" customFormat="1" ht="71.25" x14ac:dyDescent="0.2">
      <c r="B3" s="11" t="s">
        <v>17</v>
      </c>
      <c r="C3" s="11" t="s">
        <v>66</v>
      </c>
      <c r="D3" s="11" t="s">
        <v>67</v>
      </c>
      <c r="E3" s="11" t="s">
        <v>68</v>
      </c>
      <c r="F3" s="11" t="s">
        <v>18</v>
      </c>
      <c r="G3" s="11" t="s">
        <v>19</v>
      </c>
    </row>
    <row r="4" spans="1:7" x14ac:dyDescent="0.2">
      <c r="B4" s="3">
        <v>1</v>
      </c>
      <c r="C4" s="3">
        <v>2</v>
      </c>
      <c r="D4" s="3">
        <v>3</v>
      </c>
      <c r="E4" s="3">
        <v>4</v>
      </c>
      <c r="F4" s="3">
        <v>5</v>
      </c>
      <c r="G4" s="3">
        <v>6</v>
      </c>
    </row>
    <row r="5" spans="1:7" s="10" customFormat="1" ht="15.75" x14ac:dyDescent="0.2">
      <c r="B5" s="4" t="s">
        <v>1</v>
      </c>
      <c r="C5" s="13">
        <f>C6+C23</f>
        <v>3000745.3000000003</v>
      </c>
      <c r="D5" s="13">
        <f>D6+D23</f>
        <v>3344100.6</v>
      </c>
      <c r="E5" s="13">
        <f>E6+E23</f>
        <v>3344100.6</v>
      </c>
      <c r="F5" s="16">
        <f>E5*100/C5</f>
        <v>111.44233400948757</v>
      </c>
      <c r="G5" s="16">
        <f>E5*100/D5</f>
        <v>100</v>
      </c>
    </row>
    <row r="6" spans="1:7" s="6" customFormat="1" ht="15.75" x14ac:dyDescent="0.25">
      <c r="B6" s="12" t="s">
        <v>20</v>
      </c>
      <c r="C6" s="13">
        <f>SUM(C7:C22)</f>
        <v>1444156.4000000001</v>
      </c>
      <c r="D6" s="13">
        <f>SUM(D7:D22)</f>
        <v>1479454.8</v>
      </c>
      <c r="E6" s="13">
        <f>SUM(E7:E22)</f>
        <v>1479454.8</v>
      </c>
      <c r="F6" s="19">
        <f t="shared" ref="F6:F18" si="0">E6*100/C6</f>
        <v>102.44422280024517</v>
      </c>
      <c r="G6" s="19">
        <f t="shared" ref="G6:G29" si="1">E6*100/D6</f>
        <v>100</v>
      </c>
    </row>
    <row r="7" spans="1:7" ht="15.75" x14ac:dyDescent="0.2">
      <c r="B7" s="14" t="s">
        <v>21</v>
      </c>
      <c r="C7" s="24">
        <v>740356.6</v>
      </c>
      <c r="D7" s="24">
        <v>758880</v>
      </c>
      <c r="E7" s="24">
        <v>758880</v>
      </c>
      <c r="F7" s="9">
        <f t="shared" si="0"/>
        <v>102.50195648961595</v>
      </c>
      <c r="G7" s="9">
        <f t="shared" si="1"/>
        <v>100</v>
      </c>
    </row>
    <row r="8" spans="1:7" ht="15.75" x14ac:dyDescent="0.2">
      <c r="B8" s="14" t="s">
        <v>22</v>
      </c>
      <c r="C8" s="24">
        <v>4495</v>
      </c>
      <c r="D8" s="24">
        <v>4495</v>
      </c>
      <c r="E8" s="24">
        <v>4495</v>
      </c>
      <c r="F8" s="9">
        <f t="shared" si="0"/>
        <v>100</v>
      </c>
      <c r="G8" s="9">
        <f t="shared" si="1"/>
        <v>100</v>
      </c>
    </row>
    <row r="9" spans="1:7" ht="31.5" x14ac:dyDescent="0.2">
      <c r="A9" s="1" t="s">
        <v>2</v>
      </c>
      <c r="B9" s="14" t="s">
        <v>23</v>
      </c>
      <c r="C9" s="24">
        <v>81405</v>
      </c>
      <c r="D9" s="24">
        <v>81405</v>
      </c>
      <c r="E9" s="24">
        <v>81405</v>
      </c>
      <c r="F9" s="9">
        <f t="shared" si="0"/>
        <v>100</v>
      </c>
      <c r="G9" s="9">
        <f t="shared" si="1"/>
        <v>100</v>
      </c>
    </row>
    <row r="10" spans="1:7" ht="15.75" x14ac:dyDescent="0.2">
      <c r="B10" s="14" t="s">
        <v>24</v>
      </c>
      <c r="C10" s="24">
        <v>43890</v>
      </c>
      <c r="D10" s="24">
        <v>43890</v>
      </c>
      <c r="E10" s="24">
        <v>43890</v>
      </c>
      <c r="F10" s="9">
        <f t="shared" si="0"/>
        <v>100</v>
      </c>
      <c r="G10" s="9">
        <f t="shared" si="1"/>
        <v>100</v>
      </c>
    </row>
    <row r="11" spans="1:7" ht="31.5" x14ac:dyDescent="0.2">
      <c r="B11" s="14" t="s">
        <v>25</v>
      </c>
      <c r="C11" s="24">
        <v>28</v>
      </c>
      <c r="D11" s="24">
        <v>28</v>
      </c>
      <c r="E11" s="24">
        <v>28</v>
      </c>
      <c r="F11" s="9">
        <f t="shared" si="0"/>
        <v>100</v>
      </c>
      <c r="G11" s="9">
        <f t="shared" si="1"/>
        <v>100</v>
      </c>
    </row>
    <row r="12" spans="1:7" ht="47.25" x14ac:dyDescent="0.2">
      <c r="B12" s="14" t="s">
        <v>26</v>
      </c>
      <c r="C12" s="24">
        <v>9783</v>
      </c>
      <c r="D12" s="24">
        <v>9783</v>
      </c>
      <c r="E12" s="24">
        <v>9783</v>
      </c>
      <c r="F12" s="9">
        <f t="shared" si="0"/>
        <v>100</v>
      </c>
      <c r="G12" s="9">
        <f t="shared" si="1"/>
        <v>100</v>
      </c>
    </row>
    <row r="13" spans="1:7" ht="31.5" x14ac:dyDescent="0.2">
      <c r="B13" s="14" t="s">
        <v>27</v>
      </c>
      <c r="C13" s="24">
        <v>45750</v>
      </c>
      <c r="D13" s="24">
        <v>45750</v>
      </c>
      <c r="E13" s="24">
        <v>45750</v>
      </c>
      <c r="F13" s="9">
        <f t="shared" si="0"/>
        <v>100</v>
      </c>
      <c r="G13" s="9">
        <f t="shared" si="1"/>
        <v>100</v>
      </c>
    </row>
    <row r="14" spans="1:7" ht="15.75" x14ac:dyDescent="0.2">
      <c r="B14" s="14" t="s">
        <v>28</v>
      </c>
      <c r="C14" s="24">
        <v>75622</v>
      </c>
      <c r="D14" s="24">
        <v>92397</v>
      </c>
      <c r="E14" s="24">
        <v>92397</v>
      </c>
      <c r="F14" s="9">
        <f t="shared" si="0"/>
        <v>122.18269815662109</v>
      </c>
      <c r="G14" s="9">
        <f t="shared" si="1"/>
        <v>100</v>
      </c>
    </row>
    <row r="15" spans="1:7" ht="15.75" x14ac:dyDescent="0.2">
      <c r="B15" s="14" t="s">
        <v>29</v>
      </c>
      <c r="C15" s="24">
        <v>139399</v>
      </c>
      <c r="D15" s="24">
        <v>139399</v>
      </c>
      <c r="E15" s="24">
        <v>139399</v>
      </c>
      <c r="F15" s="9">
        <f t="shared" si="0"/>
        <v>100</v>
      </c>
      <c r="G15" s="9">
        <f t="shared" si="1"/>
        <v>100</v>
      </c>
    </row>
    <row r="16" spans="1:7" ht="31.5" x14ac:dyDescent="0.2">
      <c r="B16" s="14" t="s">
        <v>30</v>
      </c>
      <c r="C16" s="24">
        <v>71</v>
      </c>
      <c r="D16" s="24">
        <v>71</v>
      </c>
      <c r="E16" s="24">
        <v>71</v>
      </c>
      <c r="F16" s="9">
        <f t="shared" si="0"/>
        <v>100</v>
      </c>
      <c r="G16" s="9">
        <f t="shared" si="1"/>
        <v>100</v>
      </c>
    </row>
    <row r="17" spans="2:7" ht="15.75" x14ac:dyDescent="0.2">
      <c r="B17" s="14" t="s">
        <v>31</v>
      </c>
      <c r="C17" s="24">
        <v>19002</v>
      </c>
      <c r="D17" s="24">
        <v>19002</v>
      </c>
      <c r="E17" s="24">
        <v>19002</v>
      </c>
      <c r="F17" s="9">
        <f t="shared" si="0"/>
        <v>100</v>
      </c>
      <c r="G17" s="9">
        <f t="shared" si="1"/>
        <v>100</v>
      </c>
    </row>
    <row r="18" spans="2:7" ht="63" x14ac:dyDescent="0.2">
      <c r="B18" s="14" t="s">
        <v>32</v>
      </c>
      <c r="C18" s="24">
        <v>196660</v>
      </c>
      <c r="D18" s="24">
        <v>196660</v>
      </c>
      <c r="E18" s="24">
        <v>196660</v>
      </c>
      <c r="F18" s="9">
        <f t="shared" si="0"/>
        <v>100</v>
      </c>
      <c r="G18" s="9">
        <f t="shared" si="1"/>
        <v>100</v>
      </c>
    </row>
    <row r="19" spans="2:7" ht="31.5" x14ac:dyDescent="0.2">
      <c r="B19" s="14" t="s">
        <v>33</v>
      </c>
      <c r="C19" s="24">
        <v>6494.8</v>
      </c>
      <c r="D19" s="24">
        <v>6494.8</v>
      </c>
      <c r="E19" s="24">
        <v>6494.8</v>
      </c>
      <c r="F19" s="9">
        <f>E19*100/C19</f>
        <v>100</v>
      </c>
      <c r="G19" s="9">
        <f t="shared" si="1"/>
        <v>100</v>
      </c>
    </row>
    <row r="20" spans="2:7" ht="47.25" x14ac:dyDescent="0.2">
      <c r="B20" s="14" t="s">
        <v>34</v>
      </c>
      <c r="C20" s="24">
        <v>3500</v>
      </c>
      <c r="D20" s="24">
        <v>3500</v>
      </c>
      <c r="E20" s="24">
        <v>3500</v>
      </c>
      <c r="F20" s="9">
        <f>E20*100/C20</f>
        <v>100</v>
      </c>
      <c r="G20" s="9">
        <f t="shared" si="1"/>
        <v>100</v>
      </c>
    </row>
    <row r="21" spans="2:7" s="6" customFormat="1" ht="47.25" x14ac:dyDescent="0.2">
      <c r="B21" s="14" t="s">
        <v>35</v>
      </c>
      <c r="C21" s="24">
        <v>77500</v>
      </c>
      <c r="D21" s="24">
        <v>77500</v>
      </c>
      <c r="E21" s="24">
        <v>77500</v>
      </c>
      <c r="F21" s="20">
        <f>E21*100/C21</f>
        <v>100</v>
      </c>
      <c r="G21" s="20">
        <f t="shared" si="1"/>
        <v>100</v>
      </c>
    </row>
    <row r="22" spans="2:7" ht="31.5" x14ac:dyDescent="0.2">
      <c r="B22" s="14" t="s">
        <v>36</v>
      </c>
      <c r="C22" s="24">
        <v>200</v>
      </c>
      <c r="D22" s="24">
        <v>200</v>
      </c>
      <c r="E22" s="24">
        <v>200</v>
      </c>
      <c r="F22" s="9">
        <f>E22*100/C22</f>
        <v>100</v>
      </c>
      <c r="G22" s="9">
        <f t="shared" si="1"/>
        <v>100</v>
      </c>
    </row>
    <row r="23" spans="2:7" s="10" customFormat="1" ht="15.75" x14ac:dyDescent="0.25">
      <c r="B23" s="12" t="s">
        <v>37</v>
      </c>
      <c r="C23" s="13">
        <f>C24+C29</f>
        <v>1556588.9000000001</v>
      </c>
      <c r="D23" s="13">
        <f t="shared" ref="D23:E23" si="2">D24+D29</f>
        <v>1864645.8</v>
      </c>
      <c r="E23" s="13">
        <f t="shared" si="2"/>
        <v>1864645.8</v>
      </c>
      <c r="F23" s="16">
        <f t="shared" ref="F23:F29" si="3">E23*100/C23</f>
        <v>119.79051116193877</v>
      </c>
      <c r="G23" s="16">
        <f t="shared" si="1"/>
        <v>100</v>
      </c>
    </row>
    <row r="24" spans="2:7" ht="63" x14ac:dyDescent="0.2">
      <c r="B24" s="14" t="s">
        <v>38</v>
      </c>
      <c r="C24" s="15">
        <v>1534725.3</v>
      </c>
      <c r="D24" s="15">
        <v>1842782.2</v>
      </c>
      <c r="E24" s="15">
        <v>1842782.2</v>
      </c>
      <c r="F24" s="9">
        <f t="shared" si="3"/>
        <v>120.07244553797346</v>
      </c>
      <c r="G24" s="9">
        <f t="shared" si="1"/>
        <v>100</v>
      </c>
    </row>
    <row r="25" spans="2:7" ht="15.75" x14ac:dyDescent="0.2">
      <c r="B25" s="25" t="s">
        <v>39</v>
      </c>
      <c r="C25" s="15">
        <v>56901.599999999999</v>
      </c>
      <c r="D25" s="15">
        <v>56901.599999999999</v>
      </c>
      <c r="E25" s="15">
        <v>56901.599999999999</v>
      </c>
      <c r="F25" s="9">
        <f t="shared" si="3"/>
        <v>100</v>
      </c>
      <c r="G25" s="9">
        <f t="shared" si="1"/>
        <v>100</v>
      </c>
    </row>
    <row r="26" spans="2:7" ht="15.75" x14ac:dyDescent="0.2">
      <c r="B26" s="25" t="s">
        <v>40</v>
      </c>
      <c r="C26" s="15">
        <v>235713.1</v>
      </c>
      <c r="D26" s="15">
        <v>511997.9</v>
      </c>
      <c r="E26" s="15">
        <v>511997.9</v>
      </c>
      <c r="F26" s="9">
        <f t="shared" si="3"/>
        <v>217.21232294683665</v>
      </c>
      <c r="G26" s="9">
        <f t="shared" si="1"/>
        <v>100</v>
      </c>
    </row>
    <row r="27" spans="2:7" ht="15.75" x14ac:dyDescent="0.2">
      <c r="B27" s="25" t="s">
        <v>41</v>
      </c>
      <c r="C27" s="15">
        <v>1131520.6000000001</v>
      </c>
      <c r="D27" s="15">
        <v>1116785</v>
      </c>
      <c r="E27" s="15">
        <v>1116785</v>
      </c>
      <c r="F27" s="9">
        <f t="shared" si="3"/>
        <v>98.697717036702642</v>
      </c>
      <c r="G27" s="9">
        <f t="shared" si="1"/>
        <v>100</v>
      </c>
    </row>
    <row r="28" spans="2:7" ht="31.5" x14ac:dyDescent="0.2">
      <c r="B28" s="25" t="s">
        <v>42</v>
      </c>
      <c r="C28" s="15">
        <v>110590</v>
      </c>
      <c r="D28" s="15">
        <v>157097.70000000001</v>
      </c>
      <c r="E28" s="15">
        <v>157097.70000000001</v>
      </c>
      <c r="F28" s="9">
        <v>0</v>
      </c>
      <c r="G28" s="9">
        <f t="shared" si="1"/>
        <v>100</v>
      </c>
    </row>
    <row r="29" spans="2:7" ht="31.5" x14ac:dyDescent="0.2">
      <c r="B29" s="14" t="s">
        <v>43</v>
      </c>
      <c r="C29" s="15">
        <v>21863.599999999999</v>
      </c>
      <c r="D29" s="15">
        <v>21863.599999999999</v>
      </c>
      <c r="E29" s="15">
        <v>21863.599999999999</v>
      </c>
      <c r="F29" s="9">
        <f t="shared" si="3"/>
        <v>100</v>
      </c>
      <c r="G29" s="9">
        <f t="shared" si="1"/>
        <v>100</v>
      </c>
    </row>
    <row r="30" spans="2:7" s="10" customFormat="1" ht="14.25" x14ac:dyDescent="0.2">
      <c r="B30" s="7" t="s">
        <v>3</v>
      </c>
      <c r="C30" s="16">
        <f>SUM(C31:C41)</f>
        <v>3090745.3000000003</v>
      </c>
      <c r="D30" s="16">
        <f>SUM(D31:D41)</f>
        <v>3437970.6</v>
      </c>
      <c r="E30" s="16">
        <f>SUM(E31:E41)</f>
        <v>3437970.6</v>
      </c>
      <c r="F30" s="16">
        <f>E30/C30*100</f>
        <v>111.23435502757215</v>
      </c>
      <c r="G30" s="16">
        <f>E30/D30*100</f>
        <v>100</v>
      </c>
    </row>
    <row r="31" spans="2:7" ht="30" x14ac:dyDescent="0.2">
      <c r="B31" s="26" t="s">
        <v>4</v>
      </c>
      <c r="C31" s="18">
        <v>164396.70000000001</v>
      </c>
      <c r="D31" s="9">
        <v>163363.5</v>
      </c>
      <c r="E31" s="9">
        <v>163363.5</v>
      </c>
      <c r="F31" s="9">
        <f>E31/C31*100</f>
        <v>99.371520231245512</v>
      </c>
      <c r="G31" s="9">
        <f>E31/D31*100</f>
        <v>100</v>
      </c>
    </row>
    <row r="32" spans="2:7" ht="60" x14ac:dyDescent="0.2">
      <c r="B32" s="26" t="s">
        <v>5</v>
      </c>
      <c r="C32" s="18">
        <v>47956</v>
      </c>
      <c r="D32" s="9">
        <v>48053.1</v>
      </c>
      <c r="E32" s="9">
        <v>48053.1</v>
      </c>
      <c r="F32" s="9">
        <f t="shared" ref="F32:F41" si="4">E32/C32*100</f>
        <v>100.20247727083161</v>
      </c>
      <c r="G32" s="9">
        <f>E32/D32*100</f>
        <v>100</v>
      </c>
    </row>
    <row r="33" spans="1:7" x14ac:dyDescent="0.2">
      <c r="B33" s="26" t="s">
        <v>6</v>
      </c>
      <c r="C33" s="18">
        <v>341213.6</v>
      </c>
      <c r="D33" s="9">
        <v>400554.6</v>
      </c>
      <c r="E33" s="9">
        <v>400554.6</v>
      </c>
      <c r="F33" s="9">
        <f t="shared" si="4"/>
        <v>117.39115908627322</v>
      </c>
      <c r="G33" s="9">
        <f>E33/D33*100</f>
        <v>100</v>
      </c>
    </row>
    <row r="34" spans="1:7" ht="30" x14ac:dyDescent="0.2">
      <c r="B34" s="26" t="s">
        <v>7</v>
      </c>
      <c r="C34" s="18">
        <v>368902.1</v>
      </c>
      <c r="D34" s="9">
        <v>503676.8</v>
      </c>
      <c r="E34" s="9">
        <v>503676.8</v>
      </c>
      <c r="F34" s="9">
        <f t="shared" si="4"/>
        <v>136.53400183951243</v>
      </c>
      <c r="G34" s="9">
        <f>E34/D34*100</f>
        <v>100</v>
      </c>
    </row>
    <row r="35" spans="1:7" ht="30" x14ac:dyDescent="0.2">
      <c r="A35" s="1" t="s">
        <v>16</v>
      </c>
      <c r="B35" s="26" t="s">
        <v>16</v>
      </c>
      <c r="C35" s="9">
        <v>2700</v>
      </c>
      <c r="D35" s="9">
        <v>0</v>
      </c>
      <c r="E35" s="9">
        <v>0</v>
      </c>
      <c r="F35" s="9">
        <v>0</v>
      </c>
      <c r="G35" s="9">
        <v>0</v>
      </c>
    </row>
    <row r="36" spans="1:7" x14ac:dyDescent="0.2">
      <c r="B36" s="26" t="s">
        <v>8</v>
      </c>
      <c r="C36" s="18">
        <v>1832695.2</v>
      </c>
      <c r="D36" s="9">
        <v>2006140.4</v>
      </c>
      <c r="E36" s="9">
        <v>2006140.4</v>
      </c>
      <c r="F36" s="9">
        <f t="shared" ref="F36" si="5">E36/C36*100</f>
        <v>109.46394141262552</v>
      </c>
      <c r="G36" s="9">
        <f t="shared" ref="G36" si="6">E36/D36*100</f>
        <v>100</v>
      </c>
    </row>
    <row r="37" spans="1:7" x14ac:dyDescent="0.2">
      <c r="B37" s="26" t="s">
        <v>9</v>
      </c>
      <c r="C37" s="18">
        <v>73285.899999999994</v>
      </c>
      <c r="D37" s="9">
        <v>72119.199999999997</v>
      </c>
      <c r="E37" s="9">
        <v>72119.199999999997</v>
      </c>
      <c r="F37" s="9">
        <f t="shared" si="4"/>
        <v>98.408015730174569</v>
      </c>
      <c r="G37" s="9">
        <f t="shared" ref="G37:G41" si="7">E37/D37*100</f>
        <v>100</v>
      </c>
    </row>
    <row r="38" spans="1:7" x14ac:dyDescent="0.2">
      <c r="B38" s="26" t="s">
        <v>10</v>
      </c>
      <c r="C38" s="18">
        <v>134322.20000000001</v>
      </c>
      <c r="D38" s="9">
        <v>115959.7</v>
      </c>
      <c r="E38" s="9">
        <v>115959.7</v>
      </c>
      <c r="F38" s="9">
        <f t="shared" si="4"/>
        <v>86.329512172969174</v>
      </c>
      <c r="G38" s="9">
        <f t="shared" si="7"/>
        <v>100</v>
      </c>
    </row>
    <row r="39" spans="1:7" ht="30" x14ac:dyDescent="0.2">
      <c r="B39" s="26" t="s">
        <v>11</v>
      </c>
      <c r="C39" s="18">
        <v>101050.6</v>
      </c>
      <c r="D39" s="9">
        <v>102490.3</v>
      </c>
      <c r="E39" s="9">
        <v>102490.3</v>
      </c>
      <c r="F39" s="9">
        <f t="shared" si="4"/>
        <v>101.42473176804492</v>
      </c>
      <c r="G39" s="9">
        <f>E39/D39*100</f>
        <v>100</v>
      </c>
    </row>
    <row r="40" spans="1:7" ht="30" x14ac:dyDescent="0.2">
      <c r="B40" s="26" t="s">
        <v>12</v>
      </c>
      <c r="C40" s="18">
        <v>15313</v>
      </c>
      <c r="D40" s="9">
        <v>16578</v>
      </c>
      <c r="E40" s="9">
        <v>16578</v>
      </c>
      <c r="F40" s="9">
        <f t="shared" si="4"/>
        <v>108.26095474433488</v>
      </c>
      <c r="G40" s="9">
        <f t="shared" si="7"/>
        <v>100</v>
      </c>
    </row>
    <row r="41" spans="1:7" ht="45" x14ac:dyDescent="0.2">
      <c r="B41" s="26" t="s">
        <v>70</v>
      </c>
      <c r="C41" s="18">
        <v>8910</v>
      </c>
      <c r="D41" s="9">
        <v>9035</v>
      </c>
      <c r="E41" s="9">
        <v>9035</v>
      </c>
      <c r="F41" s="9">
        <f t="shared" si="4"/>
        <v>101.40291806958474</v>
      </c>
      <c r="G41" s="9">
        <f t="shared" si="7"/>
        <v>100</v>
      </c>
    </row>
    <row r="42" spans="1:7" s="10" customFormat="1" ht="42.75" x14ac:dyDescent="0.2">
      <c r="B42" s="5" t="s">
        <v>13</v>
      </c>
      <c r="C42" s="16">
        <f>C5-C30</f>
        <v>-90000</v>
      </c>
      <c r="D42" s="16">
        <f>D5-D30</f>
        <v>-93870</v>
      </c>
      <c r="E42" s="16">
        <f>E5-E30</f>
        <v>-93870</v>
      </c>
      <c r="F42" s="16">
        <v>0</v>
      </c>
      <c r="G42" s="16">
        <v>0</v>
      </c>
    </row>
    <row r="43" spans="1:7" ht="30" x14ac:dyDescent="0.2">
      <c r="B43" s="8" t="s">
        <v>14</v>
      </c>
      <c r="C43" s="21">
        <f>SUM(C44:C46)</f>
        <v>90000</v>
      </c>
      <c r="D43" s="21">
        <f>SUM(D44:D46)</f>
        <v>93870</v>
      </c>
      <c r="E43" s="21">
        <f>SUM(E44:E46)</f>
        <v>93870</v>
      </c>
      <c r="F43" s="9">
        <v>0</v>
      </c>
      <c r="G43" s="9">
        <v>0</v>
      </c>
    </row>
    <row r="44" spans="1:7" ht="30" x14ac:dyDescent="0.2">
      <c r="B44" s="8" t="s">
        <v>64</v>
      </c>
      <c r="C44" s="21">
        <v>70000</v>
      </c>
      <c r="D44" s="21">
        <f>150000-80000</f>
        <v>70000</v>
      </c>
      <c r="E44" s="21">
        <f>150000-80000</f>
        <v>70000</v>
      </c>
      <c r="F44" s="9">
        <v>0</v>
      </c>
      <c r="G44" s="9">
        <v>0</v>
      </c>
    </row>
    <row r="45" spans="1:7" ht="45" x14ac:dyDescent="0.25">
      <c r="B45" s="27" t="s">
        <v>65</v>
      </c>
      <c r="C45" s="21">
        <v>0</v>
      </c>
      <c r="D45" s="21">
        <v>70000</v>
      </c>
      <c r="E45" s="21">
        <v>70000</v>
      </c>
      <c r="F45" s="9">
        <v>0</v>
      </c>
      <c r="G45" s="9">
        <v>0</v>
      </c>
    </row>
    <row r="46" spans="1:7" x14ac:dyDescent="0.2">
      <c r="B46" s="8" t="s">
        <v>15</v>
      </c>
      <c r="C46" s="21">
        <v>20000</v>
      </c>
      <c r="D46" s="21">
        <v>-46130</v>
      </c>
      <c r="E46" s="21">
        <v>-46130</v>
      </c>
      <c r="F46" s="9">
        <v>0</v>
      </c>
      <c r="G46" s="9">
        <v>0</v>
      </c>
    </row>
  </sheetData>
  <mergeCells count="2">
    <mergeCell ref="F2:G2"/>
    <mergeCell ref="B1:G1"/>
  </mergeCells>
  <pageMargins left="0.78740157480314965" right="0.39370078740157483" top="0.39370078740157483" bottom="0.39370078740157483" header="0.51181102362204722" footer="0.51181102362204722"/>
  <pageSetup paperSize="9" scale="90" fitToHeight="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opLeftCell="A7" workbookViewId="0">
      <selection activeCell="C29" sqref="C29:C39"/>
    </sheetView>
  </sheetViews>
  <sheetFormatPr defaultRowHeight="12.75" x14ac:dyDescent="0.2"/>
  <cols>
    <col min="3" max="3" width="14.85546875" customWidth="1"/>
  </cols>
  <sheetData>
    <row r="2" spans="1:6" x14ac:dyDescent="0.2">
      <c r="A2" t="s">
        <v>44</v>
      </c>
      <c r="D2" t="s">
        <v>44</v>
      </c>
    </row>
    <row r="3" spans="1:6" x14ac:dyDescent="0.2">
      <c r="A3" t="s">
        <v>45</v>
      </c>
      <c r="D3" t="s">
        <v>45</v>
      </c>
    </row>
    <row r="4" spans="1:6" x14ac:dyDescent="0.2">
      <c r="A4" t="s">
        <v>46</v>
      </c>
      <c r="D4" t="s">
        <v>46</v>
      </c>
    </row>
    <row r="5" spans="1:6" x14ac:dyDescent="0.2">
      <c r="A5" t="s">
        <v>71</v>
      </c>
      <c r="D5" t="s">
        <v>72</v>
      </c>
    </row>
    <row r="7" spans="1:6" x14ac:dyDescent="0.2">
      <c r="A7" t="s">
        <v>47</v>
      </c>
      <c r="B7" t="s">
        <v>48</v>
      </c>
      <c r="C7" t="s">
        <v>49</v>
      </c>
      <c r="D7" t="s">
        <v>47</v>
      </c>
      <c r="E7" t="s">
        <v>48</v>
      </c>
      <c r="F7" t="s">
        <v>49</v>
      </c>
    </row>
    <row r="8" spans="1:6" x14ac:dyDescent="0.2">
      <c r="A8" t="s">
        <v>47</v>
      </c>
      <c r="B8" t="s">
        <v>50</v>
      </c>
      <c r="C8" s="17">
        <v>3090745.3</v>
      </c>
      <c r="D8" t="s">
        <v>47</v>
      </c>
      <c r="E8" t="s">
        <v>50</v>
      </c>
      <c r="F8">
        <v>3440322.6</v>
      </c>
    </row>
    <row r="9" spans="1:6" x14ac:dyDescent="0.2">
      <c r="A9" t="s">
        <v>4</v>
      </c>
      <c r="B9" t="s">
        <v>51</v>
      </c>
      <c r="C9" s="17">
        <v>164396.70000000001</v>
      </c>
      <c r="D9" t="s">
        <v>4</v>
      </c>
      <c r="E9" t="s">
        <v>51</v>
      </c>
      <c r="F9">
        <v>165715.5</v>
      </c>
    </row>
    <row r="10" spans="1:6" x14ac:dyDescent="0.2">
      <c r="A10" t="s">
        <v>5</v>
      </c>
      <c r="B10" t="s">
        <v>52</v>
      </c>
      <c r="C10" s="17">
        <v>47956</v>
      </c>
      <c r="D10" t="s">
        <v>5</v>
      </c>
      <c r="E10" t="s">
        <v>52</v>
      </c>
      <c r="F10">
        <v>48053.1</v>
      </c>
    </row>
    <row r="11" spans="1:6" x14ac:dyDescent="0.2">
      <c r="A11" t="s">
        <v>6</v>
      </c>
      <c r="B11" t="s">
        <v>53</v>
      </c>
      <c r="C11" s="17">
        <v>341213.6</v>
      </c>
      <c r="D11" t="s">
        <v>6</v>
      </c>
      <c r="E11" t="s">
        <v>53</v>
      </c>
      <c r="F11">
        <v>400554.6</v>
      </c>
    </row>
    <row r="12" spans="1:6" x14ac:dyDescent="0.2">
      <c r="A12" t="s">
        <v>7</v>
      </c>
      <c r="B12" t="s">
        <v>54</v>
      </c>
      <c r="C12" s="17">
        <v>368902.1</v>
      </c>
      <c r="D12" t="s">
        <v>7</v>
      </c>
      <c r="E12" t="s">
        <v>54</v>
      </c>
      <c r="F12">
        <v>503676.8</v>
      </c>
    </row>
    <row r="13" spans="1:6" x14ac:dyDescent="0.2">
      <c r="A13" t="s">
        <v>16</v>
      </c>
      <c r="B13" t="s">
        <v>55</v>
      </c>
      <c r="C13" s="17">
        <v>2700</v>
      </c>
      <c r="D13" t="s">
        <v>8</v>
      </c>
    </row>
    <row r="14" spans="1:6" x14ac:dyDescent="0.2">
      <c r="A14" t="s">
        <v>8</v>
      </c>
      <c r="B14" t="s">
        <v>56</v>
      </c>
      <c r="C14" s="17">
        <v>1832695.2</v>
      </c>
      <c r="D14" t="s">
        <v>9</v>
      </c>
      <c r="E14" t="s">
        <v>56</v>
      </c>
      <c r="F14">
        <v>2006140.4</v>
      </c>
    </row>
    <row r="15" spans="1:6" x14ac:dyDescent="0.2">
      <c r="A15" t="s">
        <v>9</v>
      </c>
      <c r="B15" t="s">
        <v>57</v>
      </c>
      <c r="C15" s="17">
        <v>73285.899999999994</v>
      </c>
      <c r="D15" t="s">
        <v>10</v>
      </c>
      <c r="E15" t="s">
        <v>57</v>
      </c>
      <c r="F15">
        <v>72119.199999999997</v>
      </c>
    </row>
    <row r="16" spans="1:6" x14ac:dyDescent="0.2">
      <c r="A16" t="s">
        <v>10</v>
      </c>
      <c r="B16" t="s">
        <v>58</v>
      </c>
      <c r="C16" s="17">
        <v>134322.20000000001</v>
      </c>
      <c r="D16" t="s">
        <v>11</v>
      </c>
      <c r="E16" t="s">
        <v>58</v>
      </c>
      <c r="F16">
        <v>115959.7</v>
      </c>
    </row>
    <row r="17" spans="1:6" x14ac:dyDescent="0.2">
      <c r="A17" t="s">
        <v>11</v>
      </c>
      <c r="B17" t="s">
        <v>59</v>
      </c>
      <c r="C17" s="17">
        <v>101050.6</v>
      </c>
      <c r="D17" t="s">
        <v>12</v>
      </c>
      <c r="E17" t="s">
        <v>59</v>
      </c>
      <c r="F17">
        <v>102490.3</v>
      </c>
    </row>
    <row r="18" spans="1:6" x14ac:dyDescent="0.2">
      <c r="A18" t="s">
        <v>12</v>
      </c>
      <c r="B18" t="s">
        <v>60</v>
      </c>
      <c r="C18" s="17">
        <v>15313</v>
      </c>
      <c r="D18" t="s">
        <v>70</v>
      </c>
      <c r="E18" t="s">
        <v>60</v>
      </c>
      <c r="F18">
        <v>16578</v>
      </c>
    </row>
    <row r="19" spans="1:6" x14ac:dyDescent="0.2">
      <c r="A19" t="s">
        <v>70</v>
      </c>
      <c r="B19" t="s">
        <v>61</v>
      </c>
      <c r="C19" s="17">
        <v>8910</v>
      </c>
      <c r="D19" t="s">
        <v>62</v>
      </c>
      <c r="E19" t="s">
        <v>61</v>
      </c>
      <c r="F19">
        <v>9035</v>
      </c>
    </row>
    <row r="20" spans="1:6" x14ac:dyDescent="0.2">
      <c r="A20" t="s">
        <v>62</v>
      </c>
      <c r="B20" t="s">
        <v>63</v>
      </c>
      <c r="C20">
        <v>0</v>
      </c>
      <c r="E20" t="s">
        <v>63</v>
      </c>
      <c r="F20">
        <v>0</v>
      </c>
    </row>
    <row r="22" spans="1:6" x14ac:dyDescent="0.2">
      <c r="A22" t="s">
        <v>44</v>
      </c>
    </row>
    <row r="23" spans="1:6" x14ac:dyDescent="0.2">
      <c r="A23" t="s">
        <v>45</v>
      </c>
    </row>
    <row r="24" spans="1:6" x14ac:dyDescent="0.2">
      <c r="A24" t="s">
        <v>46</v>
      </c>
    </row>
    <row r="25" spans="1:6" x14ac:dyDescent="0.2">
      <c r="A25" t="s">
        <v>73</v>
      </c>
    </row>
    <row r="27" spans="1:6" x14ac:dyDescent="0.2">
      <c r="A27" t="s">
        <v>47</v>
      </c>
      <c r="B27" t="s">
        <v>48</v>
      </c>
      <c r="C27" t="s">
        <v>49</v>
      </c>
    </row>
    <row r="28" spans="1:6" x14ac:dyDescent="0.2">
      <c r="A28" t="s">
        <v>47</v>
      </c>
      <c r="B28" t="s">
        <v>50</v>
      </c>
      <c r="C28">
        <v>3437970.6</v>
      </c>
    </row>
    <row r="29" spans="1:6" x14ac:dyDescent="0.2">
      <c r="A29" t="s">
        <v>4</v>
      </c>
      <c r="B29" t="s">
        <v>51</v>
      </c>
      <c r="C29">
        <v>163363.5</v>
      </c>
    </row>
    <row r="30" spans="1:6" x14ac:dyDescent="0.2">
      <c r="A30" t="s">
        <v>5</v>
      </c>
      <c r="B30" t="s">
        <v>52</v>
      </c>
      <c r="C30">
        <v>48053.1</v>
      </c>
    </row>
    <row r="31" spans="1:6" x14ac:dyDescent="0.2">
      <c r="A31" t="s">
        <v>6</v>
      </c>
      <c r="B31" t="s">
        <v>53</v>
      </c>
      <c r="C31">
        <v>400554.6</v>
      </c>
    </row>
    <row r="32" spans="1:6" x14ac:dyDescent="0.2">
      <c r="A32" t="s">
        <v>7</v>
      </c>
      <c r="B32" t="s">
        <v>54</v>
      </c>
      <c r="C32">
        <v>503676.8</v>
      </c>
    </row>
    <row r="33" spans="1:3" x14ac:dyDescent="0.2">
      <c r="A33" t="s">
        <v>16</v>
      </c>
      <c r="B33" t="s">
        <v>55</v>
      </c>
      <c r="C33">
        <v>0</v>
      </c>
    </row>
    <row r="34" spans="1:3" x14ac:dyDescent="0.2">
      <c r="A34" t="s">
        <v>8</v>
      </c>
      <c r="B34" t="s">
        <v>56</v>
      </c>
      <c r="C34">
        <v>2006140.4</v>
      </c>
    </row>
    <row r="35" spans="1:3" x14ac:dyDescent="0.2">
      <c r="A35" t="s">
        <v>9</v>
      </c>
      <c r="B35" t="s">
        <v>57</v>
      </c>
      <c r="C35">
        <v>72119.199999999997</v>
      </c>
    </row>
    <row r="36" spans="1:3" x14ac:dyDescent="0.2">
      <c r="A36" t="s">
        <v>10</v>
      </c>
      <c r="B36" t="s">
        <v>58</v>
      </c>
      <c r="C36">
        <v>115959.7</v>
      </c>
    </row>
    <row r="37" spans="1:3" x14ac:dyDescent="0.2">
      <c r="A37" t="s">
        <v>11</v>
      </c>
      <c r="B37" t="s">
        <v>59</v>
      </c>
      <c r="C37">
        <v>102490.3</v>
      </c>
    </row>
    <row r="38" spans="1:3" x14ac:dyDescent="0.2">
      <c r="A38" t="s">
        <v>12</v>
      </c>
      <c r="B38" t="s">
        <v>60</v>
      </c>
      <c r="C38">
        <v>16578</v>
      </c>
    </row>
    <row r="39" spans="1:3" x14ac:dyDescent="0.2">
      <c r="A39" t="s">
        <v>70</v>
      </c>
      <c r="B39" t="s">
        <v>61</v>
      </c>
      <c r="C39">
        <v>9035</v>
      </c>
    </row>
    <row r="40" spans="1:3" x14ac:dyDescent="0.2">
      <c r="A40" t="s">
        <v>74</v>
      </c>
      <c r="B40" t="s">
        <v>75</v>
      </c>
      <c r="C40">
        <v>0</v>
      </c>
    </row>
    <row r="41" spans="1:3" x14ac:dyDescent="0.2">
      <c r="A41" t="s">
        <v>62</v>
      </c>
      <c r="B41" t="s">
        <v>63</v>
      </c>
      <c r="C4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утв  (сокр)2020</vt:lpstr>
      <vt:lpstr>Лист1</vt:lpstr>
      <vt:lpstr>'утв  (сокр)2020'!Заголовки_для_печати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Зуева Елена Михайловна</dc:creator>
  <cp:lastModifiedBy>Людмила Александровна Зверева</cp:lastModifiedBy>
  <cp:lastPrinted>2020-11-03T09:51:38Z</cp:lastPrinted>
  <dcterms:created xsi:type="dcterms:W3CDTF">2014-11-18T05:44:11Z</dcterms:created>
  <dcterms:modified xsi:type="dcterms:W3CDTF">2020-11-03T10:03:27Z</dcterms:modified>
</cp:coreProperties>
</file>