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Лист1!$A$3:$D$54</definedName>
  </definedNames>
  <calcPr calcId="152511" refMode="R1C1"/>
</workbook>
</file>

<file path=xl/calcChain.xml><?xml version="1.0" encoding="utf-8"?>
<calcChain xmlns="http://schemas.openxmlformats.org/spreadsheetml/2006/main">
  <c r="C4" i="1" l="1"/>
  <c r="C39" i="1"/>
  <c r="C36" i="1"/>
  <c r="C29" i="1"/>
  <c r="E5" i="1" l="1"/>
  <c r="E51" i="1"/>
  <c r="E48" i="1"/>
  <c r="E43" i="1"/>
  <c r="E39" i="1"/>
  <c r="E36" i="1"/>
  <c r="E29" i="1"/>
  <c r="E21" i="1"/>
  <c r="E16" i="1"/>
  <c r="E12" i="1"/>
  <c r="F51" i="1"/>
  <c r="G51" i="1"/>
  <c r="F48" i="1"/>
  <c r="G48" i="1"/>
  <c r="F43" i="1"/>
  <c r="G43" i="1"/>
  <c r="F39" i="1"/>
  <c r="G39" i="1"/>
  <c r="F36" i="1"/>
  <c r="G36" i="1"/>
  <c r="F29" i="1"/>
  <c r="G29" i="1"/>
  <c r="F21" i="1"/>
  <c r="G21" i="1"/>
  <c r="F16" i="1"/>
  <c r="G16" i="1"/>
  <c r="F12" i="1"/>
  <c r="G12" i="1"/>
  <c r="F5" i="1"/>
  <c r="G5" i="1"/>
  <c r="D29" i="1"/>
  <c r="D16" i="1"/>
  <c r="C16" i="1"/>
  <c r="D12" i="1"/>
  <c r="D5" i="1"/>
  <c r="D48" i="1"/>
  <c r="D51" i="1"/>
  <c r="D43" i="1"/>
  <c r="D39" i="1"/>
  <c r="D36" i="1"/>
  <c r="D27" i="1"/>
  <c r="D21" i="1"/>
  <c r="C51" i="1"/>
  <c r="C48" i="1"/>
  <c r="C43" i="1"/>
  <c r="C27" i="1"/>
  <c r="C21" i="1"/>
  <c r="C12" i="1"/>
  <c r="C5" i="1"/>
  <c r="G4" i="1" l="1"/>
  <c r="F4" i="1"/>
  <c r="E4" i="1"/>
  <c r="D4" i="1"/>
</calcChain>
</file>

<file path=xl/sharedStrings.xml><?xml version="1.0" encoding="utf-8"?>
<sst xmlns="http://schemas.openxmlformats.org/spreadsheetml/2006/main" count="110" uniqueCount="110">
  <si>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</si>
  <si>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</si>
  <si>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</si>
  <si>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</si>
  <si>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</si>
  <si>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</si>
  <si>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</si>
  <si>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</si>
  <si>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</si>
  <si>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</si>
  <si>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</si>
  <si>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</si>
  <si>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</si>
  <si>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</si>
  <si>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</si>
  <si>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</si>
  <si>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</si>
  <si>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</si>
  <si>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</si>
  <si>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</si>
  <si>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</si>
  <si>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</si>
  <si>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</si>
  <si>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</si>
  <si>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</si>
  <si>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</si>
  <si>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</si>
  <si>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</si>
  <si>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</si>
  <si>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</si>
  <si>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</si>
  <si>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</si>
  <si>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</si>
  <si>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</si>
  <si>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</si>
  <si>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</si>
  <si>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</si>
  <si>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</si>
  <si>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</si>
  <si>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</si>
  <si>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</si>
  <si>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</si>
  <si>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</si>
  <si>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</si>
  <si>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</si>
  <si>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</si>
  <si>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</si>
  <si>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</si>
  <si>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УСЛОВНО УТВЕРЖДЕННЫЕ РАСХОДЫ</t>
  </si>
  <si>
    <t>Условно утвержденные расходы</t>
  </si>
  <si>
    <t>ВСЕГО</t>
  </si>
  <si>
    <t>0100</t>
  </si>
  <si>
    <t>0103</t>
  </si>
  <si>
    <t>0104</t>
  </si>
  <si>
    <t>0105</t>
  </si>
  <si>
    <t>0111</t>
  </si>
  <si>
    <t>0113</t>
  </si>
  <si>
    <t>0300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</si>
  <si>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</si>
  <si>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</si>
  <si>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</si>
  <si>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</si>
  <si>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</si>
  <si>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</si>
  <si>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</si>
  <si>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</si>
  <si>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</si>
  <si>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</si>
  <si>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</si>
  <si>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</si>
  <si>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</si>
  <si>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</si>
  <si>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</si>
  <si>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</si>
  <si>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</si>
  <si>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</si>
  <si>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</si>
  <si>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</si>
  <si>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</si>
  <si>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</si>
  <si>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</si>
  <si>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</si>
  <si>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</si>
  <si>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</si>
  <si>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</si>
  <si>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</si>
  <si>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</si>
  <si>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1103</t>
  </si>
  <si>
    <t>1105</t>
  </si>
  <si>
    <t>1200</t>
  </si>
  <si>
    <t>1201</t>
  </si>
  <si>
    <t>1202</t>
  </si>
  <si>
    <t>1300</t>
  </si>
  <si>
    <t>1301</t>
  </si>
  <si>
    <t>9900</t>
  </si>
  <si>
    <t>9999</t>
  </si>
  <si>
    <t>0107</t>
  </si>
  <si>
    <t>0314</t>
  </si>
  <si>
    <t>0504</t>
  </si>
  <si>
    <t>0600</t>
  </si>
  <si>
    <t>0603</t>
  </si>
  <si>
    <t>2021 год</t>
  </si>
  <si>
    <t>2022 год</t>
  </si>
  <si>
    <t>2023 год</t>
  </si>
  <si>
    <t>тыс.рублей</t>
  </si>
  <si>
    <t xml:space="preserve">Наменование </t>
  </si>
  <si>
    <t>Раздел/подраздел</t>
  </si>
  <si>
    <t xml:space="preserve">Ожидаемая оценка 2020 года </t>
  </si>
  <si>
    <t>Касса за 2019 год</t>
  </si>
  <si>
    <t>Сведения о расходах бюджета по разделам и подразделам классификации расходов бюджета городского округа город Салават республики башкортостан на очередной финансовый год и плановый период в сравнении с ожидаемым испонением за текущий финансовый год (оценка текущего финансового года)                                                                                                               и отчетом за отчтеный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</si>
</sst>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shrinkToFit="1"/>
    </xf>
    <xf numFmtId="165" fontId="3" fillId="2" borderId="1" xfId="2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="60" zoomScaleNormal="100" workbookViewId="0">
      <selection sqref="A1:G1"/>
    </sheetView>
  </sheetViews>
  <sheetFormatPr defaultRowHeight="15" x14ac:dyDescent="0.25"/>
  <cols>
    <col min="1" max="1" width="25.7109375" style="19" customWidth="1"/>
    <col min="2" max="2" width="18.5703125" style="20" customWidth="1"/>
    <col min="3" max="3" width="17.28515625" style="19" customWidth="1"/>
    <col min="4" max="4" width="18.140625" style="19" customWidth="1"/>
    <col min="5" max="5" width="14.42578125" style="19" customWidth="1"/>
    <col min="6" max="6" width="15.28515625" style="19" customWidth="1"/>
    <col min="7" max="7" width="15.85546875" style="19" customWidth="1"/>
    <col min="8" max="16384" width="9.140625" style="19"/>
  </cols>
  <sheetData>
    <row r="1" spans="1:7" ht="87" customHeight="1" x14ac:dyDescent="0.25">
      <c r="A1" s="27" t="s">
        <v>109</v>
      </c>
      <c r="B1" s="27"/>
      <c r="C1" s="27"/>
      <c r="D1" s="27"/>
      <c r="E1" s="27"/>
      <c r="F1" s="27"/>
      <c r="G1" s="27"/>
    </row>
    <row r="2" spans="1:7" x14ac:dyDescent="0.25">
      <c r="A2" s="21"/>
      <c r="B2" s="22"/>
      <c r="C2" s="21"/>
      <c r="D2" s="21"/>
      <c r="E2" s="21"/>
      <c r="F2" s="21"/>
      <c r="G2" s="23" t="s">
        <v>104</v>
      </c>
    </row>
    <row r="3" spans="1:7" ht="41.25" customHeight="1" x14ac:dyDescent="0.25">
      <c r="A3" s="17" t="s">
        <v>105</v>
      </c>
      <c r="B3" s="7" t="s">
        <v>106</v>
      </c>
      <c r="C3" s="6" t="s">
        <v>108</v>
      </c>
      <c r="D3" s="6" t="s">
        <v>107</v>
      </c>
      <c r="E3" s="3" t="s">
        <v>101</v>
      </c>
      <c r="F3" s="3" t="s">
        <v>102</v>
      </c>
      <c r="G3" s="3" t="s">
        <v>103</v>
      </c>
    </row>
    <row r="4" spans="1:7" ht="26.25" customHeight="1" x14ac:dyDescent="0.25">
      <c r="A4" s="24" t="s">
        <v>50</v>
      </c>
      <c r="B4" s="25"/>
      <c r="C4" s="26">
        <f>C5+C12+C16+C21+C27+C29+C36+C39+C43+C48+C51+C53-0.1</f>
        <v>3097117.8000000003</v>
      </c>
      <c r="D4" s="26">
        <f>D5+D12+D16+D21+D27+D29+D36+D39+D43+D48+D51</f>
        <v>3437970.6</v>
      </c>
      <c r="E4" s="26">
        <f>E5+E12+E16+E21+E27+E29+E36+E39+E43+E48+E51</f>
        <v>3228674.4</v>
      </c>
      <c r="F4" s="26">
        <f>F5+F12+F16+F21+F27+F29+F36+F39+F43+F48+F51+F53</f>
        <v>3215317</v>
      </c>
      <c r="G4" s="26">
        <f>G5+G12+G16+G21+G27+G29+G36+G39+G43+G48+G51+G53</f>
        <v>3249132.5000000005</v>
      </c>
    </row>
    <row r="5" spans="1:7" ht="93" customHeight="1" x14ac:dyDescent="0.25">
      <c r="A5" s="6" t="s">
        <v>0</v>
      </c>
      <c r="B5" s="7" t="s">
        <v>51</v>
      </c>
      <c r="C5" s="8">
        <f>C6+C7+C8+C9+C10+C11</f>
        <v>164372.6</v>
      </c>
      <c r="D5" s="8">
        <f>D6+D7+D8+D9+D10+D11</f>
        <v>163363.5</v>
      </c>
      <c r="E5" s="8">
        <f>E6+E7+E8+E9+E10+E11</f>
        <v>167552.6</v>
      </c>
      <c r="F5" s="8">
        <f t="shared" ref="F5:G5" si="0">F6+F7+F8+F9+F10+F11</f>
        <v>172240.09999999998</v>
      </c>
      <c r="G5" s="8">
        <f t="shared" si="0"/>
        <v>177352.2</v>
      </c>
    </row>
    <row r="6" spans="1:7" ht="120" x14ac:dyDescent="0.25">
      <c r="A6" s="9" t="s">
        <v>1</v>
      </c>
      <c r="B6" s="10" t="s">
        <v>52</v>
      </c>
      <c r="C6" s="11">
        <v>9396.7999999999993</v>
      </c>
      <c r="D6" s="11">
        <v>8963</v>
      </c>
      <c r="E6" s="12">
        <v>8913</v>
      </c>
      <c r="F6" s="12">
        <v>8913</v>
      </c>
      <c r="G6" s="12">
        <v>8913</v>
      </c>
    </row>
    <row r="7" spans="1:7" ht="120" x14ac:dyDescent="0.25">
      <c r="A7" s="9" t="s">
        <v>2</v>
      </c>
      <c r="B7" s="10" t="s">
        <v>53</v>
      </c>
      <c r="C7" s="11">
        <v>121913.3</v>
      </c>
      <c r="D7" s="11">
        <v>114404.8</v>
      </c>
      <c r="E7" s="13">
        <v>115606</v>
      </c>
      <c r="F7" s="13">
        <v>125142</v>
      </c>
      <c r="G7" s="13">
        <v>131017</v>
      </c>
    </row>
    <row r="8" spans="1:7" x14ac:dyDescent="0.25">
      <c r="A8" s="9" t="s">
        <v>3</v>
      </c>
      <c r="B8" s="10" t="s">
        <v>54</v>
      </c>
      <c r="C8" s="11">
        <v>10.3</v>
      </c>
      <c r="D8" s="11">
        <v>66.7</v>
      </c>
      <c r="E8" s="12">
        <v>96.3</v>
      </c>
      <c r="F8" s="12">
        <v>807.4</v>
      </c>
      <c r="G8" s="12">
        <v>38.5</v>
      </c>
    </row>
    <row r="9" spans="1:7" ht="30" x14ac:dyDescent="0.25">
      <c r="A9" s="9" t="s">
        <v>4</v>
      </c>
      <c r="B9" s="10" t="s">
        <v>96</v>
      </c>
      <c r="C9" s="11">
        <v>638</v>
      </c>
      <c r="D9" s="11">
        <v>8800</v>
      </c>
      <c r="E9" s="14"/>
      <c r="F9" s="14"/>
      <c r="G9" s="14"/>
    </row>
    <row r="10" spans="1:7" x14ac:dyDescent="0.25">
      <c r="A10" s="9" t="s">
        <v>5</v>
      </c>
      <c r="B10" s="10" t="s">
        <v>55</v>
      </c>
      <c r="C10" s="11">
        <v>0</v>
      </c>
      <c r="D10" s="11">
        <v>5000</v>
      </c>
      <c r="E10" s="12">
        <v>5000</v>
      </c>
      <c r="F10" s="12">
        <v>5000</v>
      </c>
      <c r="G10" s="12">
        <v>5000</v>
      </c>
    </row>
    <row r="11" spans="1:7" ht="45" x14ac:dyDescent="0.25">
      <c r="A11" s="9" t="s">
        <v>6</v>
      </c>
      <c r="B11" s="10" t="s">
        <v>56</v>
      </c>
      <c r="C11" s="11">
        <v>32414.2</v>
      </c>
      <c r="D11" s="11">
        <v>26129</v>
      </c>
      <c r="E11" s="12">
        <v>37937.300000000003</v>
      </c>
      <c r="F11" s="12">
        <v>32377.699999999997</v>
      </c>
      <c r="G11" s="12">
        <v>32383.7</v>
      </c>
    </row>
    <row r="12" spans="1:7" ht="51" x14ac:dyDescent="0.25">
      <c r="A12" s="6" t="s">
        <v>7</v>
      </c>
      <c r="B12" s="7" t="s">
        <v>57</v>
      </c>
      <c r="C12" s="8">
        <f>C13+C14+C15</f>
        <v>40143.800000000003</v>
      </c>
      <c r="D12" s="8">
        <f>D13+D14+D15</f>
        <v>48053.1</v>
      </c>
      <c r="E12" s="8">
        <f>E13+E14+E15</f>
        <v>55535</v>
      </c>
      <c r="F12" s="8">
        <f t="shared" ref="F12:G12" si="1">F13+F14+F15</f>
        <v>53964</v>
      </c>
      <c r="G12" s="8">
        <f t="shared" si="1"/>
        <v>50143</v>
      </c>
    </row>
    <row r="13" spans="1:7" ht="90" x14ac:dyDescent="0.25">
      <c r="A13" s="9" t="s">
        <v>8</v>
      </c>
      <c r="B13" s="10" t="s">
        <v>58</v>
      </c>
      <c r="C13" s="11">
        <v>20015.8</v>
      </c>
      <c r="D13" s="11">
        <v>23529.1</v>
      </c>
      <c r="E13" s="12">
        <v>27760</v>
      </c>
      <c r="F13" s="12">
        <v>26638</v>
      </c>
      <c r="G13" s="12">
        <v>22810</v>
      </c>
    </row>
    <row r="14" spans="1:7" ht="30" x14ac:dyDescent="0.25">
      <c r="A14" s="9" t="s">
        <v>9</v>
      </c>
      <c r="B14" s="10" t="s">
        <v>59</v>
      </c>
      <c r="C14" s="11">
        <v>20128</v>
      </c>
      <c r="D14" s="11">
        <v>24424</v>
      </c>
      <c r="E14" s="12">
        <v>27775</v>
      </c>
      <c r="F14" s="12">
        <v>27326</v>
      </c>
      <c r="G14" s="12">
        <v>27333</v>
      </c>
    </row>
    <row r="15" spans="1:7" ht="75" x14ac:dyDescent="0.25">
      <c r="A15" s="9" t="s">
        <v>10</v>
      </c>
      <c r="B15" s="10" t="s">
        <v>97</v>
      </c>
      <c r="C15" s="11">
        <v>0</v>
      </c>
      <c r="D15" s="11">
        <v>100</v>
      </c>
      <c r="E15" s="14"/>
      <c r="F15" s="14"/>
      <c r="G15" s="14"/>
    </row>
    <row r="16" spans="1:7" ht="25.5" x14ac:dyDescent="0.25">
      <c r="A16" s="6" t="s">
        <v>11</v>
      </c>
      <c r="B16" s="7" t="s">
        <v>60</v>
      </c>
      <c r="C16" s="8">
        <f>C17+C18+C19+C20</f>
        <v>388343.10000000003</v>
      </c>
      <c r="D16" s="8">
        <f t="shared" ref="D16" si="2">D17+D18+D19+D20</f>
        <v>400554.6</v>
      </c>
      <c r="E16" s="8">
        <f>E17+E18+E19+E20</f>
        <v>397554.8</v>
      </c>
      <c r="F16" s="8">
        <f t="shared" ref="F16" si="3">F17+F18+F19+F20</f>
        <v>351979.6</v>
      </c>
      <c r="G16" s="8">
        <f t="shared" ref="G16" si="4">G17+G18+G19+G20</f>
        <v>352884.6</v>
      </c>
    </row>
    <row r="17" spans="1:7" ht="30" x14ac:dyDescent="0.25">
      <c r="A17" s="9" t="s">
        <v>12</v>
      </c>
      <c r="B17" s="10" t="s">
        <v>61</v>
      </c>
      <c r="C17" s="11">
        <v>660.6</v>
      </c>
      <c r="D17" s="11">
        <v>2689.2</v>
      </c>
      <c r="E17" s="12">
        <v>2564.6000000000004</v>
      </c>
      <c r="F17" s="12">
        <v>2564.6000000000004</v>
      </c>
      <c r="G17" s="12">
        <v>2564.6000000000004</v>
      </c>
    </row>
    <row r="18" spans="1:7" x14ac:dyDescent="0.25">
      <c r="A18" s="9" t="s">
        <v>13</v>
      </c>
      <c r="B18" s="10" t="s">
        <v>62</v>
      </c>
      <c r="C18" s="11">
        <v>72662</v>
      </c>
      <c r="D18" s="11">
        <v>72000</v>
      </c>
      <c r="E18" s="12">
        <v>72000</v>
      </c>
      <c r="F18" s="12">
        <v>72000</v>
      </c>
      <c r="G18" s="12">
        <v>72000</v>
      </c>
    </row>
    <row r="19" spans="1:7" ht="30" x14ac:dyDescent="0.25">
      <c r="A19" s="9" t="s">
        <v>14</v>
      </c>
      <c r="B19" s="10" t="s">
        <v>63</v>
      </c>
      <c r="C19" s="11">
        <v>193162.8</v>
      </c>
      <c r="D19" s="11">
        <v>207674.9</v>
      </c>
      <c r="E19" s="13">
        <v>197330</v>
      </c>
      <c r="F19" s="13">
        <v>146765</v>
      </c>
      <c r="G19" s="13">
        <v>146076</v>
      </c>
    </row>
    <row r="20" spans="1:7" ht="30" x14ac:dyDescent="0.25">
      <c r="A20" s="2" t="s">
        <v>15</v>
      </c>
      <c r="B20" s="2" t="s">
        <v>64</v>
      </c>
      <c r="C20" s="11">
        <v>121857.7</v>
      </c>
      <c r="D20" s="11">
        <v>118190.5</v>
      </c>
      <c r="E20" s="13">
        <v>125660.2</v>
      </c>
      <c r="F20" s="13">
        <v>130650</v>
      </c>
      <c r="G20" s="13">
        <v>132244</v>
      </c>
    </row>
    <row r="21" spans="1:7" ht="38.25" x14ac:dyDescent="0.25">
      <c r="A21" s="4" t="s">
        <v>16</v>
      </c>
      <c r="B21" s="4" t="s">
        <v>65</v>
      </c>
      <c r="C21" s="8">
        <f>C22+C23+C24+C25+C26</f>
        <v>428327.5</v>
      </c>
      <c r="D21" s="8">
        <f t="shared" ref="D21" si="5">D22+D23+D24+D25+D26</f>
        <v>503676.8</v>
      </c>
      <c r="E21" s="8">
        <f>E22+E23+E24+E25+E26</f>
        <v>359120.1</v>
      </c>
      <c r="F21" s="8">
        <f t="shared" ref="F21" si="6">F22+F23+F24+F25+F26</f>
        <v>339285.2</v>
      </c>
      <c r="G21" s="8">
        <f t="shared" ref="G21" si="7">G22+G23+G24+G25+G26</f>
        <v>320098.2</v>
      </c>
    </row>
    <row r="22" spans="1:7" x14ac:dyDescent="0.25">
      <c r="A22" s="2" t="s">
        <v>17</v>
      </c>
      <c r="B22" s="2" t="s">
        <v>66</v>
      </c>
      <c r="C22" s="11">
        <v>21952.6</v>
      </c>
      <c r="D22" s="11">
        <v>20233</v>
      </c>
      <c r="E22" s="12">
        <v>15534</v>
      </c>
      <c r="F22" s="12">
        <v>9594</v>
      </c>
      <c r="G22" s="12">
        <v>9657</v>
      </c>
    </row>
    <row r="23" spans="1:7" x14ac:dyDescent="0.25">
      <c r="A23" s="2" t="s">
        <v>18</v>
      </c>
      <c r="B23" s="2" t="s">
        <v>67</v>
      </c>
      <c r="C23" s="11">
        <v>55644.4</v>
      </c>
      <c r="D23" s="11">
        <v>10924</v>
      </c>
      <c r="E23" s="12">
        <v>81627</v>
      </c>
      <c r="F23" s="12">
        <v>67565</v>
      </c>
      <c r="G23" s="12">
        <v>43353</v>
      </c>
    </row>
    <row r="24" spans="1:7" x14ac:dyDescent="0.25">
      <c r="A24" s="2" t="s">
        <v>19</v>
      </c>
      <c r="B24" s="2" t="s">
        <v>68</v>
      </c>
      <c r="C24" s="11">
        <v>329882.5</v>
      </c>
      <c r="D24" s="11">
        <v>425305.8</v>
      </c>
      <c r="E24" s="12">
        <v>211203.1</v>
      </c>
      <c r="F24" s="12">
        <v>214250.2</v>
      </c>
      <c r="G24" s="12">
        <v>219170.2</v>
      </c>
    </row>
    <row r="25" spans="1:7" ht="60" x14ac:dyDescent="0.25">
      <c r="A25" s="9" t="s">
        <v>20</v>
      </c>
      <c r="B25" s="10" t="s">
        <v>98</v>
      </c>
      <c r="C25" s="11">
        <v>0</v>
      </c>
      <c r="D25" s="11">
        <v>0</v>
      </c>
      <c r="E25" s="14"/>
      <c r="F25" s="14"/>
      <c r="G25" s="14"/>
    </row>
    <row r="26" spans="1:7" ht="45" x14ac:dyDescent="0.25">
      <c r="A26" s="9" t="s">
        <v>21</v>
      </c>
      <c r="B26" s="10" t="s">
        <v>69</v>
      </c>
      <c r="C26" s="11">
        <v>20848</v>
      </c>
      <c r="D26" s="11">
        <v>47214</v>
      </c>
      <c r="E26" s="12">
        <v>50756</v>
      </c>
      <c r="F26" s="12">
        <v>47876</v>
      </c>
      <c r="G26" s="12">
        <v>47918</v>
      </c>
    </row>
    <row r="27" spans="1:7" ht="32.25" customHeight="1" x14ac:dyDescent="0.25">
      <c r="A27" s="6" t="s">
        <v>22</v>
      </c>
      <c r="B27" s="7" t="s">
        <v>99</v>
      </c>
      <c r="C27" s="8">
        <f>C28</f>
        <v>534</v>
      </c>
      <c r="D27" s="8">
        <f t="shared" ref="D27" si="8">D28</f>
        <v>0</v>
      </c>
      <c r="E27" s="15"/>
      <c r="F27" s="15"/>
      <c r="G27" s="15"/>
    </row>
    <row r="28" spans="1:7" ht="60" x14ac:dyDescent="0.25">
      <c r="A28" s="9" t="s">
        <v>23</v>
      </c>
      <c r="B28" s="10" t="s">
        <v>100</v>
      </c>
      <c r="C28" s="11">
        <v>534</v>
      </c>
      <c r="D28" s="11">
        <v>0</v>
      </c>
      <c r="E28" s="12"/>
      <c r="F28" s="12"/>
      <c r="G28" s="12"/>
    </row>
    <row r="29" spans="1:7" x14ac:dyDescent="0.25">
      <c r="A29" s="4" t="s">
        <v>24</v>
      </c>
      <c r="B29" s="4" t="s">
        <v>70</v>
      </c>
      <c r="C29" s="8">
        <f>C30+C31+C32+C33+C34+C35+0.2</f>
        <v>1770106.2</v>
      </c>
      <c r="D29" s="8">
        <f>D30+D31+D32+D33+D34+D35</f>
        <v>2006140.4</v>
      </c>
      <c r="E29" s="8">
        <f>E30+E31+E32+E33+E34+E35</f>
        <v>1923564.8</v>
      </c>
      <c r="F29" s="8">
        <f t="shared" ref="F29:G29" si="9">F30+F31+F32+F33+F34+F35</f>
        <v>1915665.9000000001</v>
      </c>
      <c r="G29" s="8">
        <f t="shared" si="9"/>
        <v>1920040.4</v>
      </c>
    </row>
    <row r="30" spans="1:7" x14ac:dyDescent="0.25">
      <c r="A30" s="2" t="s">
        <v>25</v>
      </c>
      <c r="B30" s="2" t="s">
        <v>71</v>
      </c>
      <c r="C30" s="11">
        <v>807427.3</v>
      </c>
      <c r="D30" s="11">
        <v>941113.9</v>
      </c>
      <c r="E30" s="12">
        <v>805327.8</v>
      </c>
      <c r="F30" s="12">
        <v>791569.8</v>
      </c>
      <c r="G30" s="12">
        <v>793584.8</v>
      </c>
    </row>
    <row r="31" spans="1:7" x14ac:dyDescent="0.25">
      <c r="A31" s="2" t="s">
        <v>26</v>
      </c>
      <c r="B31" s="2" t="s">
        <v>72</v>
      </c>
      <c r="C31" s="11">
        <v>698619.5</v>
      </c>
      <c r="D31" s="11">
        <v>796687.5</v>
      </c>
      <c r="E31" s="12">
        <v>826825.39999999991</v>
      </c>
      <c r="F31" s="12">
        <v>825934.39999999991</v>
      </c>
      <c r="G31" s="12">
        <v>827989.39999999991</v>
      </c>
    </row>
    <row r="32" spans="1:7" ht="30" x14ac:dyDescent="0.25">
      <c r="A32" s="2" t="s">
        <v>27</v>
      </c>
      <c r="B32" s="2" t="s">
        <v>73</v>
      </c>
      <c r="C32" s="11">
        <v>162706.9</v>
      </c>
      <c r="D32" s="11">
        <v>173272.2</v>
      </c>
      <c r="E32" s="12">
        <v>183323.3</v>
      </c>
      <c r="F32" s="12">
        <v>188998.6</v>
      </c>
      <c r="G32" s="12">
        <v>189216.09999999998</v>
      </c>
    </row>
    <row r="33" spans="1:7" ht="60" x14ac:dyDescent="0.25">
      <c r="A33" s="2" t="s">
        <v>28</v>
      </c>
      <c r="B33" s="2" t="s">
        <v>74</v>
      </c>
      <c r="C33" s="11">
        <v>227.1</v>
      </c>
      <c r="D33" s="11">
        <v>505</v>
      </c>
      <c r="E33" s="12">
        <v>500</v>
      </c>
      <c r="F33" s="12">
        <v>500</v>
      </c>
      <c r="G33" s="12">
        <v>500</v>
      </c>
    </row>
    <row r="34" spans="1:7" x14ac:dyDescent="0.25">
      <c r="A34" s="2" t="s">
        <v>29</v>
      </c>
      <c r="B34" s="2" t="s">
        <v>75</v>
      </c>
      <c r="C34" s="11">
        <v>52352.2</v>
      </c>
      <c r="D34" s="11">
        <v>42271.3</v>
      </c>
      <c r="E34" s="12">
        <v>57422.3</v>
      </c>
      <c r="F34" s="12">
        <v>58452.1</v>
      </c>
      <c r="G34" s="12">
        <v>58492.1</v>
      </c>
    </row>
    <row r="35" spans="1:7" ht="30" x14ac:dyDescent="0.25">
      <c r="A35" s="2" t="s">
        <v>30</v>
      </c>
      <c r="B35" s="2" t="s">
        <v>76</v>
      </c>
      <c r="C35" s="11">
        <v>48773</v>
      </c>
      <c r="D35" s="11">
        <v>52290.5</v>
      </c>
      <c r="E35" s="12">
        <v>50166</v>
      </c>
      <c r="F35" s="12">
        <v>50211</v>
      </c>
      <c r="G35" s="12">
        <v>50258</v>
      </c>
    </row>
    <row r="36" spans="1:7" ht="25.5" x14ac:dyDescent="0.25">
      <c r="A36" s="6" t="s">
        <v>31</v>
      </c>
      <c r="B36" s="7" t="s">
        <v>77</v>
      </c>
      <c r="C36" s="8">
        <f>C37+C38-0.1</f>
        <v>71011.7</v>
      </c>
      <c r="D36" s="8">
        <f t="shared" ref="D36" si="10">D37+D38</f>
        <v>72119.199999999997</v>
      </c>
      <c r="E36" s="8">
        <f>E37+E38</f>
        <v>70539.7</v>
      </c>
      <c r="F36" s="8">
        <f t="shared" ref="F36" si="11">F37+F38</f>
        <v>69536.5</v>
      </c>
      <c r="G36" s="8">
        <f t="shared" ref="G36" si="12">G37+G38</f>
        <v>69576.2</v>
      </c>
    </row>
    <row r="37" spans="1:7" x14ac:dyDescent="0.25">
      <c r="A37" s="9" t="s">
        <v>32</v>
      </c>
      <c r="B37" s="10" t="s">
        <v>78</v>
      </c>
      <c r="C37" s="11">
        <v>64710.9</v>
      </c>
      <c r="D37" s="11">
        <v>66736.2</v>
      </c>
      <c r="E37" s="12">
        <v>65183.7</v>
      </c>
      <c r="F37" s="12">
        <v>64180.5</v>
      </c>
      <c r="G37" s="12">
        <v>64220.2</v>
      </c>
    </row>
    <row r="38" spans="1:7" ht="45" x14ac:dyDescent="0.25">
      <c r="A38" s="9" t="s">
        <v>33</v>
      </c>
      <c r="B38" s="10" t="s">
        <v>79</v>
      </c>
      <c r="C38" s="11">
        <v>6300.9</v>
      </c>
      <c r="D38" s="11">
        <v>5383</v>
      </c>
      <c r="E38" s="12">
        <v>5356</v>
      </c>
      <c r="F38" s="12">
        <v>5356</v>
      </c>
      <c r="G38" s="12">
        <v>5356</v>
      </c>
    </row>
    <row r="39" spans="1:7" x14ac:dyDescent="0.25">
      <c r="A39" s="6" t="s">
        <v>34</v>
      </c>
      <c r="B39" s="7" t="s">
        <v>80</v>
      </c>
      <c r="C39" s="8">
        <f>C40+C41+C42-0.1</f>
        <v>120954.9</v>
      </c>
      <c r="D39" s="8">
        <f t="shared" ref="D39" si="13">D40+D41+D42</f>
        <v>115959.7</v>
      </c>
      <c r="E39" s="8">
        <f>E40+E41+E42</f>
        <v>127218.99999999999</v>
      </c>
      <c r="F39" s="8">
        <f t="shared" ref="F39" si="14">F40+F41+F42</f>
        <v>128583</v>
      </c>
      <c r="G39" s="8">
        <f t="shared" ref="G39" si="15">G40+G41+G42</f>
        <v>128597.2</v>
      </c>
    </row>
    <row r="40" spans="1:7" x14ac:dyDescent="0.25">
      <c r="A40" s="9" t="s">
        <v>35</v>
      </c>
      <c r="B40" s="10" t="s">
        <v>81</v>
      </c>
      <c r="C40" s="11">
        <v>1323.4</v>
      </c>
      <c r="D40" s="11">
        <v>1774.5</v>
      </c>
      <c r="E40" s="12">
        <v>1691</v>
      </c>
      <c r="F40" s="12">
        <v>1691</v>
      </c>
      <c r="G40" s="12">
        <v>1691</v>
      </c>
    </row>
    <row r="41" spans="1:7" ht="30" x14ac:dyDescent="0.25">
      <c r="A41" s="9" t="s">
        <v>36</v>
      </c>
      <c r="B41" s="10" t="s">
        <v>82</v>
      </c>
      <c r="C41" s="11">
        <v>16311.7</v>
      </c>
      <c r="D41" s="11">
        <v>11149.4</v>
      </c>
      <c r="E41" s="12">
        <v>10113.5</v>
      </c>
      <c r="F41" s="12">
        <v>10113.5</v>
      </c>
      <c r="G41" s="12">
        <v>10113.5</v>
      </c>
    </row>
    <row r="42" spans="1:7" x14ac:dyDescent="0.25">
      <c r="A42" s="9" t="s">
        <v>37</v>
      </c>
      <c r="B42" s="10" t="s">
        <v>83</v>
      </c>
      <c r="C42" s="11">
        <v>103319.9</v>
      </c>
      <c r="D42" s="11">
        <v>103035.8</v>
      </c>
      <c r="E42" s="12">
        <v>115414.49999999999</v>
      </c>
      <c r="F42" s="12">
        <v>116778.5</v>
      </c>
      <c r="G42" s="12">
        <v>116792.7</v>
      </c>
    </row>
    <row r="43" spans="1:7" ht="25.5" x14ac:dyDescent="0.25">
      <c r="A43" s="6" t="s">
        <v>38</v>
      </c>
      <c r="B43" s="7" t="s">
        <v>84</v>
      </c>
      <c r="C43" s="8">
        <f>C44+C45+C46+C47</f>
        <v>97277.2</v>
      </c>
      <c r="D43" s="8">
        <f t="shared" ref="D43" si="16">D44+D45+D46+D47</f>
        <v>102490.3</v>
      </c>
      <c r="E43" s="8">
        <f>E44+E45+E46+E47</f>
        <v>103796.4</v>
      </c>
      <c r="F43" s="8">
        <f t="shared" ref="F43" si="17">F44+F45+F46+F47</f>
        <v>118532.7</v>
      </c>
      <c r="G43" s="8">
        <f t="shared" ref="G43" si="18">G44+G45+G46+G47</f>
        <v>117901.7</v>
      </c>
    </row>
    <row r="44" spans="1:7" x14ac:dyDescent="0.25">
      <c r="A44" s="9" t="s">
        <v>39</v>
      </c>
      <c r="B44" s="10" t="s">
        <v>85</v>
      </c>
      <c r="C44" s="11">
        <v>75926.7</v>
      </c>
      <c r="D44" s="11">
        <v>79411.399999999994</v>
      </c>
      <c r="E44" s="12">
        <v>81939</v>
      </c>
      <c r="F44" s="12">
        <v>82459</v>
      </c>
      <c r="G44" s="12">
        <v>82116</v>
      </c>
    </row>
    <row r="45" spans="1:7" x14ac:dyDescent="0.25">
      <c r="A45" s="9" t="s">
        <v>40</v>
      </c>
      <c r="B45" s="10" t="s">
        <v>86</v>
      </c>
      <c r="C45" s="11">
        <v>6020.6</v>
      </c>
      <c r="D45" s="11">
        <v>5683.1</v>
      </c>
      <c r="E45" s="12">
        <v>5202</v>
      </c>
      <c r="F45" s="12">
        <v>5202</v>
      </c>
      <c r="G45" s="12">
        <v>5202</v>
      </c>
    </row>
    <row r="46" spans="1:7" ht="30" x14ac:dyDescent="0.25">
      <c r="A46" s="9" t="s">
        <v>41</v>
      </c>
      <c r="B46" s="10" t="s">
        <v>87</v>
      </c>
      <c r="C46" s="11">
        <v>3112.7</v>
      </c>
      <c r="D46" s="11">
        <v>4001.8</v>
      </c>
      <c r="E46" s="16">
        <v>4600.3999999999996</v>
      </c>
      <c r="F46" s="16">
        <v>18691.7</v>
      </c>
      <c r="G46" s="16">
        <v>18691.7</v>
      </c>
    </row>
    <row r="47" spans="1:7" ht="45" x14ac:dyDescent="0.25">
      <c r="A47" s="9" t="s">
        <v>42</v>
      </c>
      <c r="B47" s="10" t="s">
        <v>88</v>
      </c>
      <c r="C47" s="11">
        <v>12217.2</v>
      </c>
      <c r="D47" s="11">
        <v>13394</v>
      </c>
      <c r="E47" s="12">
        <v>12055</v>
      </c>
      <c r="F47" s="12">
        <v>12180</v>
      </c>
      <c r="G47" s="12">
        <v>11892</v>
      </c>
    </row>
    <row r="48" spans="1:7" ht="25.5" x14ac:dyDescent="0.25">
      <c r="A48" s="6" t="s">
        <v>43</v>
      </c>
      <c r="B48" s="7" t="s">
        <v>89</v>
      </c>
      <c r="C48" s="8">
        <f>C49+C50</f>
        <v>15018.5</v>
      </c>
      <c r="D48" s="8">
        <f>D49+D50</f>
        <v>16578</v>
      </c>
      <c r="E48" s="8">
        <f>E49+E50</f>
        <v>14672</v>
      </c>
      <c r="F48" s="8">
        <f t="shared" ref="F48:G48" si="19">F49+F50</f>
        <v>14708</v>
      </c>
      <c r="G48" s="8">
        <f t="shared" si="19"/>
        <v>14713</v>
      </c>
    </row>
    <row r="49" spans="1:7" ht="30" x14ac:dyDescent="0.25">
      <c r="A49" s="9" t="s">
        <v>44</v>
      </c>
      <c r="B49" s="10" t="s">
        <v>90</v>
      </c>
      <c r="C49" s="11">
        <v>11278.5</v>
      </c>
      <c r="D49" s="11">
        <v>12578</v>
      </c>
      <c r="E49" s="12">
        <v>10672</v>
      </c>
      <c r="F49" s="12">
        <v>10708</v>
      </c>
      <c r="G49" s="12">
        <v>10713</v>
      </c>
    </row>
    <row r="50" spans="1:7" ht="30" x14ac:dyDescent="0.25">
      <c r="A50" s="9" t="s">
        <v>45</v>
      </c>
      <c r="B50" s="10" t="s">
        <v>91</v>
      </c>
      <c r="C50" s="11">
        <v>3740</v>
      </c>
      <c r="D50" s="11">
        <v>4000</v>
      </c>
      <c r="E50" s="12">
        <v>4000</v>
      </c>
      <c r="F50" s="12">
        <v>4000</v>
      </c>
      <c r="G50" s="12">
        <v>4000</v>
      </c>
    </row>
    <row r="51" spans="1:7" ht="51" x14ac:dyDescent="0.25">
      <c r="A51" s="6" t="s">
        <v>46</v>
      </c>
      <c r="B51" s="7" t="s">
        <v>92</v>
      </c>
      <c r="C51" s="8">
        <f>C52</f>
        <v>1028.4000000000001</v>
      </c>
      <c r="D51" s="8">
        <f t="shared" ref="D51" si="20">D52</f>
        <v>9035</v>
      </c>
      <c r="E51" s="8">
        <f>E52</f>
        <v>9120</v>
      </c>
      <c r="F51" s="8">
        <f t="shared" ref="F51" si="21">F52</f>
        <v>8858</v>
      </c>
      <c r="G51" s="8">
        <f t="shared" ref="G51" si="22">G52</f>
        <v>12037</v>
      </c>
    </row>
    <row r="52" spans="1:7" ht="60" x14ac:dyDescent="0.25">
      <c r="A52" s="9" t="s">
        <v>47</v>
      </c>
      <c r="B52" s="10" t="s">
        <v>93</v>
      </c>
      <c r="C52" s="11">
        <v>1028.4000000000001</v>
      </c>
      <c r="D52" s="11">
        <v>9035</v>
      </c>
      <c r="E52" s="12">
        <v>9120</v>
      </c>
      <c r="F52" s="12">
        <v>8858</v>
      </c>
      <c r="G52" s="12">
        <v>12037</v>
      </c>
    </row>
    <row r="53" spans="1:7" ht="38.25" x14ac:dyDescent="0.25">
      <c r="A53" s="5" t="s">
        <v>48</v>
      </c>
      <c r="B53" s="5" t="s">
        <v>94</v>
      </c>
      <c r="C53" s="17"/>
      <c r="D53" s="17"/>
      <c r="E53" s="17"/>
      <c r="F53" s="18">
        <v>41964</v>
      </c>
      <c r="G53" s="18">
        <v>85789</v>
      </c>
    </row>
    <row r="54" spans="1:7" ht="30" x14ac:dyDescent="0.25">
      <c r="A54" s="1" t="s">
        <v>49</v>
      </c>
      <c r="B54" s="1" t="s">
        <v>95</v>
      </c>
      <c r="C54" s="14"/>
      <c r="D54" s="14"/>
      <c r="E54" s="14"/>
      <c r="F54" s="12">
        <v>41964</v>
      </c>
      <c r="G54" s="12">
        <v>85789</v>
      </c>
    </row>
  </sheetData>
  <autoFilter ref="A3:D54"/>
  <mergeCells count="1">
    <mergeCell ref="A1:G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2020-12-18T09:04:20Z</dcterms:modified>
</cp:coreProperties>
</file>