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Исполнение бюджета 2025\Ежеквартальный отчет по исполнению (постановлением)\2025 год\3 кв. 2025 года\Для сайта ФУ по открытости\"/>
    </mc:Choice>
  </mc:AlternateContent>
  <bookViews>
    <workbookView xWindow="0" yWindow="0" windowWidth="28800" windowHeight="11835"/>
  </bookViews>
  <sheets>
    <sheet name="Салават доходы" sheetId="6" r:id="rId1"/>
  </sheets>
  <definedNames>
    <definedName name="_xlnm.Print_Titles" localSheetId="0">'Салават доходы'!$5:$7</definedName>
  </definedNames>
  <calcPr calcId="152511"/>
</workbook>
</file>

<file path=xl/calcChain.xml><?xml version="1.0" encoding="utf-8"?>
<calcChain xmlns="http://schemas.openxmlformats.org/spreadsheetml/2006/main">
  <c r="F35" i="6" l="1"/>
  <c r="E24" i="6"/>
  <c r="G16" i="6"/>
  <c r="D41" i="6"/>
  <c r="D39" i="6"/>
  <c r="G17" i="6"/>
  <c r="D17" i="6"/>
  <c r="D30" i="6"/>
  <c r="B24" i="6"/>
  <c r="C43" i="6" l="1"/>
  <c r="C42" i="6" s="1"/>
  <c r="B43" i="6"/>
  <c r="B42" i="6" s="1"/>
  <c r="C35" i="6"/>
  <c r="B35" i="6"/>
  <c r="C28" i="6"/>
  <c r="B28" i="6"/>
  <c r="C24" i="6"/>
  <c r="C19" i="6"/>
  <c r="B19" i="6"/>
  <c r="C14" i="6"/>
  <c r="B14" i="6"/>
  <c r="C12" i="6"/>
  <c r="B12" i="6"/>
  <c r="C10" i="6"/>
  <c r="B10" i="6"/>
  <c r="C9" i="6" l="1"/>
  <c r="C8" i="6" s="1"/>
  <c r="B9" i="6"/>
  <c r="B8" i="6" s="1"/>
  <c r="H38" i="6"/>
  <c r="H39" i="6"/>
  <c r="F24" i="6"/>
  <c r="G39" i="6" l="1"/>
  <c r="E35" i="6"/>
  <c r="E12" i="6"/>
  <c r="F10" i="6"/>
  <c r="E10" i="6"/>
  <c r="D38" i="6"/>
  <c r="F12" i="6" l="1"/>
  <c r="F28" i="6" l="1"/>
  <c r="H20" i="6" l="1"/>
  <c r="G20" i="6"/>
  <c r="D34" i="6"/>
  <c r="D35" i="6"/>
  <c r="G38" i="6"/>
  <c r="H37" i="6"/>
  <c r="G37" i="6"/>
  <c r="D37" i="6"/>
  <c r="H36" i="6"/>
  <c r="G36" i="6"/>
  <c r="D36" i="6"/>
  <c r="H29" i="6"/>
  <c r="H30" i="6"/>
  <c r="H31" i="6"/>
  <c r="H32" i="6"/>
  <c r="G29" i="6"/>
  <c r="G30" i="6"/>
  <c r="G31" i="6"/>
  <c r="G32" i="6"/>
  <c r="E28" i="6"/>
  <c r="D32" i="6"/>
  <c r="D31" i="6"/>
  <c r="D29" i="6"/>
  <c r="H16" i="6"/>
  <c r="H17" i="6"/>
  <c r="G18" i="6"/>
  <c r="H41" i="6"/>
  <c r="G26" i="6"/>
  <c r="F43" i="6"/>
  <c r="F42" i="6" s="1"/>
  <c r="E43" i="6"/>
  <c r="E42" i="6" s="1"/>
  <c r="F19" i="6"/>
  <c r="E19" i="6"/>
  <c r="F14" i="6"/>
  <c r="E14" i="6"/>
  <c r="D20" i="6"/>
  <c r="D18" i="6"/>
  <c r="F9" i="6" l="1"/>
  <c r="F8" i="6" s="1"/>
  <c r="H35" i="6"/>
  <c r="G35" i="6"/>
  <c r="E9" i="6"/>
  <c r="E8" i="6" s="1"/>
  <c r="G41" i="6"/>
  <c r="H8" i="6" l="1"/>
  <c r="H9" i="6"/>
  <c r="H10" i="6"/>
  <c r="H11" i="6"/>
  <c r="H12" i="6"/>
  <c r="H13" i="6"/>
  <c r="H14" i="6"/>
  <c r="H15" i="6"/>
  <c r="H18" i="6"/>
  <c r="H19" i="6"/>
  <c r="H21" i="6"/>
  <c r="H22" i="6"/>
  <c r="H23" i="6"/>
  <c r="H26" i="6"/>
  <c r="H28" i="6"/>
  <c r="H33" i="6"/>
  <c r="H34" i="6"/>
  <c r="H40" i="6"/>
  <c r="H42" i="6"/>
  <c r="H43" i="6"/>
  <c r="H44" i="6"/>
  <c r="H45" i="6"/>
  <c r="H46" i="6"/>
  <c r="H47" i="6"/>
  <c r="H50" i="6"/>
  <c r="G9" i="6"/>
  <c r="G10" i="6"/>
  <c r="G11" i="6"/>
  <c r="G12" i="6"/>
  <c r="G13" i="6"/>
  <c r="G14" i="6"/>
  <c r="G15" i="6"/>
  <c r="G19" i="6"/>
  <c r="G21" i="6"/>
  <c r="G22" i="6"/>
  <c r="G23" i="6"/>
  <c r="G28" i="6"/>
  <c r="G33" i="6"/>
  <c r="G34" i="6"/>
  <c r="G40" i="6"/>
  <c r="G42" i="6"/>
  <c r="G43" i="6"/>
  <c r="G44" i="6"/>
  <c r="G45" i="6"/>
  <c r="G46" i="6"/>
  <c r="G47" i="6"/>
  <c r="G8" i="6"/>
  <c r="D12" i="6" l="1"/>
  <c r="D13" i="6"/>
  <c r="D14" i="6"/>
  <c r="D15" i="6"/>
  <c r="D19" i="6"/>
  <c r="D21" i="6"/>
  <c r="D22" i="6"/>
  <c r="D23" i="6"/>
  <c r="D24" i="6"/>
  <c r="D25" i="6"/>
  <c r="D26" i="6"/>
  <c r="D28" i="6"/>
  <c r="D33" i="6"/>
  <c r="D40" i="6"/>
  <c r="D42" i="6"/>
  <c r="D43" i="6"/>
  <c r="D44" i="6"/>
  <c r="D45" i="6"/>
  <c r="D46" i="6"/>
  <c r="D47" i="6"/>
  <c r="D11" i="6"/>
  <c r="D10" i="6"/>
  <c r="D8" i="6"/>
  <c r="D9" i="6" l="1"/>
</calcChain>
</file>

<file path=xl/sharedStrings.xml><?xml version="1.0" encoding="utf-8"?>
<sst xmlns="http://schemas.openxmlformats.org/spreadsheetml/2006/main" count="70" uniqueCount="54">
  <si>
    <t>Наименование показателя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</si>
  <si>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</si>
  <si>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</si>
  <si>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</si>
  <si>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</si>
  <si>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</si>
  <si>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</si>
  <si>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сельскохозяйственный налог</t>
  </si>
  <si>
    <t>НАЛОГИ НА ИМУЩЕСТВО</t>
  </si>
  <si>
    <t>Налог на имущество организаций</t>
  </si>
  <si>
    <t>НАЛОГИ, СБОРЫ И РЕГУЛЯРНЫЕ ПЛАТЕЖИ ЗА ПОЛЬЗОВАНИЕ ПРИРОДНЫМИ РЕСУРСАМИ</t>
  </si>
  <si>
    <t>Налог на добычу полезных ископаемых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</si>
  <si>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</si>
  <si>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</si>
  <si>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</si>
  <si>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</si>
  <si>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</si>
  <si>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</si>
  <si>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</si>
  <si>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</si>
  <si>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</si>
  <si>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</si>
  <si>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</si>
  <si>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</si>
  <si>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</si>
  <si>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</si>
  <si>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</si>
  <si>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</si>
  <si>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 xml:space="preserve">Единица измерения:  руб. </t>
  </si>
  <si>
    <t>План</t>
  </si>
  <si>
    <t>Отчет</t>
  </si>
  <si>
    <t>% исполнения</t>
  </si>
  <si>
    <t>Доходы бюджета, всего</t>
  </si>
  <si>
    <t>Х</t>
  </si>
  <si>
    <t>Единый налог на вмененный доход для отдельных видов деятельности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</si>
  <si>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</si>
  <si>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</si>
  <si>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</si>
  <si>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</si>
  <si>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</si>
  <si>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</si>
  <si>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</si>
  <si>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</si>
  <si>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</si>
  <si>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</si>
  <si>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</si>
  <si>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ПРОЧИЕ НАЛОГИ И СБОРЫ (ПО ОТМЕНЕННЫМ МЕСТНЫМ НАЛОГАМ И СБОРАМ)</t>
  </si>
  <si>
    <t>НАЛОГОВЫЕ И НЕНАЛОГОВЫЕ ДОХОДЫ</t>
  </si>
  <si>
    <t>Доходы от приватизации имущества,  находящегося в государственной муниципальной собственности</t>
  </si>
  <si>
    <t>2025 год 
к 2024 году, %</t>
  </si>
  <si>
    <t>Сведения об исполнении бюджета городского округа город Салават Республики Башкортостан за январь-сентябрь 2025 года</t>
  </si>
  <si>
    <t>по доходам в разрезе видов доходов в сравнении с запланированными годовыми значениями и cо значениями за январь-сентябрь 2024 года</t>
  </si>
  <si>
    <t>на 1 октября 2024 года</t>
  </si>
  <si>
    <t>на 1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</si>
</sst>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4" fontId="1" fillId="0" borderId="1">
      <alignment horizontal="right" shrinkToFit="1"/>
    </xf>
    <xf numFmtId="4" fontId="1" fillId="0" borderId="2">
      <alignment horizontal="right" shrinkToFit="1"/>
    </xf>
    <xf numFmtId="4" fontId="1" fillId="0" borderId="6">
      <alignment horizontal="right" shrinkToFit="1"/>
    </xf>
  </cellStyleXfs>
  <cellXfs count="29"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1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7" fillId="0" borderId="4" xfId="1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5">
    <cellStyle name="Normal" xfId="1"/>
    <cellStyle name="xl45" xfId="2"/>
    <cellStyle name="xl92" xfId="3"/>
    <cellStyle name="xl93" xfId="4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="110" zoomScaleNormal="110" workbookViewId="0">
      <selection activeCell="E46" sqref="E46"/>
    </sheetView>
  </sheetViews>
  <sheetFormatPr defaultRowHeight="12" x14ac:dyDescent="0.25"/>
  <cols>
    <col min="1" max="1" width="43.7109375" style="15" customWidth="1"/>
    <col min="2" max="3" width="14.7109375" style="16" bestFit="1" customWidth="1"/>
    <col min="4" max="4" width="11.140625" style="16" customWidth="1"/>
    <col min="5" max="6" width="14.7109375" style="16" bestFit="1" customWidth="1"/>
    <col min="7" max="7" width="11.140625" style="16" customWidth="1"/>
    <col min="8" max="8" width="10" style="16" customWidth="1"/>
    <col min="9" max="16384" width="9.140625" style="1"/>
  </cols>
  <sheetData>
    <row r="1" spans="1:9" x14ac:dyDescent="0.25">
      <c r="A1" s="23" t="s">
        <v>50</v>
      </c>
      <c r="B1" s="23"/>
      <c r="C1" s="23"/>
      <c r="D1" s="23"/>
      <c r="E1" s="23"/>
      <c r="F1" s="23"/>
      <c r="G1" s="23"/>
      <c r="H1" s="23"/>
    </row>
    <row r="2" spans="1:9" x14ac:dyDescent="0.25">
      <c r="A2" s="23" t="s">
        <v>51</v>
      </c>
      <c r="B2" s="23"/>
      <c r="C2" s="23"/>
      <c r="D2" s="23"/>
      <c r="E2" s="23"/>
      <c r="F2" s="23"/>
      <c r="G2" s="23"/>
      <c r="H2" s="23"/>
    </row>
    <row r="3" spans="1:9" x14ac:dyDescent="0.25">
      <c r="A3" s="2"/>
      <c r="B3" s="2"/>
      <c r="C3" s="2"/>
      <c r="D3" s="2"/>
      <c r="E3" s="2"/>
      <c r="F3" s="2"/>
      <c r="G3" s="2"/>
      <c r="H3" s="2"/>
    </row>
    <row r="4" spans="1:9" x14ac:dyDescent="0.25">
      <c r="A4" s="3" t="s">
        <v>28</v>
      </c>
    </row>
    <row r="5" spans="1:9" s="5" customFormat="1" x14ac:dyDescent="0.25">
      <c r="A5" s="25" t="s">
        <v>0</v>
      </c>
      <c r="B5" s="24" t="s">
        <v>52</v>
      </c>
      <c r="C5" s="24"/>
      <c r="D5" s="24"/>
      <c r="E5" s="24" t="s">
        <v>53</v>
      </c>
      <c r="F5" s="24"/>
      <c r="G5" s="24"/>
      <c r="H5" s="27" t="s">
        <v>49</v>
      </c>
      <c r="I5" s="4"/>
    </row>
    <row r="6" spans="1:9" s="9" customFormat="1" ht="24" x14ac:dyDescent="0.25">
      <c r="A6" s="26"/>
      <c r="B6" s="6" t="s">
        <v>29</v>
      </c>
      <c r="C6" s="6" t="s">
        <v>30</v>
      </c>
      <c r="D6" s="7" t="s">
        <v>31</v>
      </c>
      <c r="E6" s="6" t="s">
        <v>29</v>
      </c>
      <c r="F6" s="6" t="s">
        <v>30</v>
      </c>
      <c r="G6" s="7" t="s">
        <v>31</v>
      </c>
      <c r="H6" s="28"/>
      <c r="I6" s="8"/>
    </row>
    <row r="7" spans="1:9" x14ac:dyDescent="0.25">
      <c r="A7" s="10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9" s="13" customFormat="1" x14ac:dyDescent="0.25">
      <c r="A8" s="12" t="s">
        <v>32</v>
      </c>
      <c r="B8" s="17">
        <f>B9+B42</f>
        <v>4186465028.29</v>
      </c>
      <c r="C8" s="17">
        <f>C9+C42</f>
        <v>3050572868.0799999</v>
      </c>
      <c r="D8" s="18">
        <f t="shared" ref="D8:D18" si="0">C8/B8*100</f>
        <v>72.867511073561602</v>
      </c>
      <c r="E8" s="17">
        <f>E9+E42</f>
        <v>4697539545.3299999</v>
      </c>
      <c r="F8" s="17">
        <f>F9+F42</f>
        <v>3468657054.8099999</v>
      </c>
      <c r="G8" s="18">
        <f>F8/E8*100</f>
        <v>73.839869177010371</v>
      </c>
      <c r="H8" s="18">
        <f>F8/C8*100</f>
        <v>113.70510408404498</v>
      </c>
    </row>
    <row r="9" spans="1:9" s="13" customFormat="1" x14ac:dyDescent="0.25">
      <c r="A9" s="12" t="s">
        <v>47</v>
      </c>
      <c r="B9" s="17">
        <f>B10+B12+B14+B19+B24+B26+B28+B33+B34+B35+B40+B41</f>
        <v>1657024200.9200001</v>
      </c>
      <c r="C9" s="17">
        <f>C10+C12+C14+C19+C24+C26+C28+C33+C34+C35+C40+C41+C27</f>
        <v>1266537304.7700002</v>
      </c>
      <c r="D9" s="18">
        <f t="shared" si="0"/>
        <v>76.434448215469828</v>
      </c>
      <c r="E9" s="17">
        <f>E10+E12+E14+E19+E24+E26+E28+E33+E34+E35+E40+E41</f>
        <v>2029846600</v>
      </c>
      <c r="F9" s="17">
        <f>F10+F12+F14+F19+F24+F26+F28+F33+F34+F35+F40+F41+F27</f>
        <v>1472012326.0799997</v>
      </c>
      <c r="G9" s="18">
        <f t="shared" ref="G9:G47" si="1">F9/E9*100</f>
        <v>72.518402429030829</v>
      </c>
      <c r="H9" s="18">
        <f t="shared" ref="H9:H23" si="2">F9/C9*100</f>
        <v>116.22336906588893</v>
      </c>
    </row>
    <row r="10" spans="1:9" s="13" customFormat="1" x14ac:dyDescent="0.25">
      <c r="A10" s="12" t="s">
        <v>1</v>
      </c>
      <c r="B10" s="17">
        <f>B11</f>
        <v>834966000</v>
      </c>
      <c r="C10" s="17">
        <f>C11</f>
        <v>611117272.69000006</v>
      </c>
      <c r="D10" s="18">
        <f t="shared" si="0"/>
        <v>73.190677547349239</v>
      </c>
      <c r="E10" s="17">
        <f>E11</f>
        <v>1131920334.3299999</v>
      </c>
      <c r="F10" s="17">
        <f>F11</f>
        <v>802853102.42999995</v>
      </c>
      <c r="G10" s="18">
        <f t="shared" si="1"/>
        <v>70.928410602785078</v>
      </c>
      <c r="H10" s="18">
        <f t="shared" si="2"/>
        <v>131.37463762004666</v>
      </c>
    </row>
    <row r="11" spans="1:9" x14ac:dyDescent="0.25">
      <c r="A11" s="14" t="s">
        <v>2</v>
      </c>
      <c r="B11" s="19">
        <v>834966000</v>
      </c>
      <c r="C11" s="19">
        <v>611117272.69000006</v>
      </c>
      <c r="D11" s="20">
        <f t="shared" si="0"/>
        <v>73.190677547349239</v>
      </c>
      <c r="E11" s="19">
        <v>1131920334.3299999</v>
      </c>
      <c r="F11" s="19">
        <v>802853102.42999995</v>
      </c>
      <c r="G11" s="20">
        <f t="shared" si="1"/>
        <v>70.928410602785078</v>
      </c>
      <c r="H11" s="20">
        <f t="shared" si="2"/>
        <v>131.37463762004666</v>
      </c>
    </row>
    <row r="12" spans="1:9" s="13" customFormat="1" ht="36" x14ac:dyDescent="0.25">
      <c r="A12" s="12" t="s">
        <v>3</v>
      </c>
      <c r="B12" s="17">
        <f>B13</f>
        <v>6820300</v>
      </c>
      <c r="C12" s="17">
        <f>C13</f>
        <v>4748045.49</v>
      </c>
      <c r="D12" s="18">
        <f t="shared" si="0"/>
        <v>69.616373033444276</v>
      </c>
      <c r="E12" s="17">
        <f>E13</f>
        <v>7556500</v>
      </c>
      <c r="F12" s="17">
        <f>F13</f>
        <v>5463589.8499999996</v>
      </c>
      <c r="G12" s="18">
        <f t="shared" si="1"/>
        <v>72.303180705353</v>
      </c>
      <c r="H12" s="18">
        <f t="shared" si="2"/>
        <v>115.07029285012177</v>
      </c>
    </row>
    <row r="13" spans="1:9" ht="24" x14ac:dyDescent="0.25">
      <c r="A13" s="14" t="s">
        <v>4</v>
      </c>
      <c r="B13" s="19">
        <v>6820300</v>
      </c>
      <c r="C13" s="19">
        <v>4748045.49</v>
      </c>
      <c r="D13" s="20">
        <f t="shared" si="0"/>
        <v>69.616373033444276</v>
      </c>
      <c r="E13" s="19">
        <v>7556500</v>
      </c>
      <c r="F13" s="19">
        <v>5463589.8499999996</v>
      </c>
      <c r="G13" s="20">
        <f t="shared" si="1"/>
        <v>72.303180705353</v>
      </c>
      <c r="H13" s="20">
        <f t="shared" si="2"/>
        <v>115.07029285012177</v>
      </c>
    </row>
    <row r="14" spans="1:9" s="13" customFormat="1" x14ac:dyDescent="0.25">
      <c r="A14" s="12" t="s">
        <v>5</v>
      </c>
      <c r="B14" s="17">
        <f>B15+B16+B17+B18</f>
        <v>233017089</v>
      </c>
      <c r="C14" s="17">
        <f>C15+C16+C17+C18</f>
        <v>189713772.41999999</v>
      </c>
      <c r="D14" s="18">
        <f t="shared" si="0"/>
        <v>81.416248582523494</v>
      </c>
      <c r="E14" s="17">
        <f>E15+E16+E17+E18</f>
        <v>268196951.93000001</v>
      </c>
      <c r="F14" s="17">
        <f>F15+F16+F17+F18</f>
        <v>221772381.79000002</v>
      </c>
      <c r="G14" s="18">
        <f t="shared" si="1"/>
        <v>82.690120150166024</v>
      </c>
      <c r="H14" s="18">
        <f t="shared" si="2"/>
        <v>116.89840909337184</v>
      </c>
    </row>
    <row r="15" spans="1:9" ht="24" x14ac:dyDescent="0.25">
      <c r="A15" s="14" t="s">
        <v>6</v>
      </c>
      <c r="B15" s="19">
        <v>208713000</v>
      </c>
      <c r="C15" s="19">
        <v>169692014.16999999</v>
      </c>
      <c r="D15" s="20">
        <f t="shared" si="0"/>
        <v>81.303998394925088</v>
      </c>
      <c r="E15" s="19">
        <v>249193951.93000001</v>
      </c>
      <c r="F15" s="19">
        <v>202930775.77000001</v>
      </c>
      <c r="G15" s="20">
        <f t="shared" si="1"/>
        <v>81.434871993604574</v>
      </c>
      <c r="H15" s="20">
        <f t="shared" si="2"/>
        <v>119.58769937558813</v>
      </c>
    </row>
    <row r="16" spans="1:9" ht="24" x14ac:dyDescent="0.25">
      <c r="A16" s="14" t="s">
        <v>34</v>
      </c>
      <c r="B16" s="19">
        <v>0</v>
      </c>
      <c r="C16" s="19">
        <v>107353.09</v>
      </c>
      <c r="D16" s="20" t="s">
        <v>33</v>
      </c>
      <c r="E16" s="19">
        <v>90000</v>
      </c>
      <c r="F16" s="19">
        <v>86028.53</v>
      </c>
      <c r="G16" s="20">
        <f t="shared" si="1"/>
        <v>95.587255555555544</v>
      </c>
      <c r="H16" s="20">
        <f t="shared" si="2"/>
        <v>80.136053838785642</v>
      </c>
    </row>
    <row r="17" spans="1:8" x14ac:dyDescent="0.25">
      <c r="A17" s="14" t="s">
        <v>7</v>
      </c>
      <c r="B17" s="19">
        <v>304089</v>
      </c>
      <c r="C17" s="19">
        <v>345803</v>
      </c>
      <c r="D17" s="20">
        <f t="shared" si="0"/>
        <v>113.71769449075764</v>
      </c>
      <c r="E17" s="19">
        <v>840000</v>
      </c>
      <c r="F17" s="19">
        <v>644642</v>
      </c>
      <c r="G17" s="20">
        <f t="shared" si="1"/>
        <v>76.743095238095236</v>
      </c>
      <c r="H17" s="20">
        <f t="shared" si="2"/>
        <v>186.41885697926278</v>
      </c>
    </row>
    <row r="18" spans="1:8" ht="24" x14ac:dyDescent="0.25">
      <c r="A18" s="14" t="s">
        <v>35</v>
      </c>
      <c r="B18" s="19">
        <v>24000000</v>
      </c>
      <c r="C18" s="19">
        <v>19568602.16</v>
      </c>
      <c r="D18" s="20">
        <f t="shared" si="0"/>
        <v>81.535842333333335</v>
      </c>
      <c r="E18" s="19">
        <v>18073000</v>
      </c>
      <c r="F18" s="19">
        <v>18110935.489999998</v>
      </c>
      <c r="G18" s="20">
        <f t="shared" si="1"/>
        <v>100.20990145520943</v>
      </c>
      <c r="H18" s="20">
        <f t="shared" si="2"/>
        <v>92.550992359691364</v>
      </c>
    </row>
    <row r="19" spans="1:8" s="13" customFormat="1" x14ac:dyDescent="0.25">
      <c r="A19" s="12" t="s">
        <v>8</v>
      </c>
      <c r="B19" s="17">
        <f>B20+B21+B22+B23</f>
        <v>241766035.92000002</v>
      </c>
      <c r="C19" s="17">
        <f>C20+C21+C22+C23</f>
        <v>144694975.39999998</v>
      </c>
      <c r="D19" s="18">
        <f t="shared" ref="D19:D47" si="3">C19/B19*100</f>
        <v>59.849173954227098</v>
      </c>
      <c r="E19" s="17">
        <f>E20+E21+E22+E23</f>
        <v>242280500</v>
      </c>
      <c r="F19" s="17">
        <f>F20+F21+F22+F23</f>
        <v>152530965.51000002</v>
      </c>
      <c r="G19" s="18">
        <f t="shared" si="1"/>
        <v>62.956352455108856</v>
      </c>
      <c r="H19" s="18">
        <f t="shared" si="2"/>
        <v>105.41552330226945</v>
      </c>
    </row>
    <row r="20" spans="1:8" s="13" customFormat="1" x14ac:dyDescent="0.25">
      <c r="A20" s="14" t="s">
        <v>36</v>
      </c>
      <c r="B20" s="19">
        <v>54149000</v>
      </c>
      <c r="C20" s="19">
        <v>15676084.85</v>
      </c>
      <c r="D20" s="18">
        <f t="shared" si="3"/>
        <v>28.949906461799845</v>
      </c>
      <c r="E20" s="19">
        <v>56890000</v>
      </c>
      <c r="F20" s="19">
        <v>17436878.149999999</v>
      </c>
      <c r="G20" s="20">
        <f t="shared" si="1"/>
        <v>30.650163737036383</v>
      </c>
      <c r="H20" s="20">
        <f t="shared" si="2"/>
        <v>111.23235372128009</v>
      </c>
    </row>
    <row r="21" spans="1:8" x14ac:dyDescent="0.25">
      <c r="A21" s="14" t="s">
        <v>9</v>
      </c>
      <c r="B21" s="19">
        <v>57400000</v>
      </c>
      <c r="C21" s="19">
        <v>49854689.729999997</v>
      </c>
      <c r="D21" s="20">
        <f t="shared" si="3"/>
        <v>86.854860156794416</v>
      </c>
      <c r="E21" s="19">
        <v>69200000</v>
      </c>
      <c r="F21" s="19">
        <v>51941083.770000003</v>
      </c>
      <c r="G21" s="20">
        <f t="shared" si="1"/>
        <v>75.059369609826604</v>
      </c>
      <c r="H21" s="20">
        <f t="shared" si="2"/>
        <v>104.18495040546712</v>
      </c>
    </row>
    <row r="22" spans="1:8" x14ac:dyDescent="0.25">
      <c r="A22" s="14" t="s">
        <v>37</v>
      </c>
      <c r="B22" s="19">
        <v>117217035.92</v>
      </c>
      <c r="C22" s="19">
        <v>75039624.5</v>
      </c>
      <c r="D22" s="20">
        <f t="shared" si="3"/>
        <v>64.017677900688554</v>
      </c>
      <c r="E22" s="19">
        <v>104690500</v>
      </c>
      <c r="F22" s="19">
        <v>79397390.810000002</v>
      </c>
      <c r="G22" s="20">
        <f t="shared" si="1"/>
        <v>75.840110430268268</v>
      </c>
      <c r="H22" s="20">
        <f t="shared" si="2"/>
        <v>105.80728693545103</v>
      </c>
    </row>
    <row r="23" spans="1:8" x14ac:dyDescent="0.25">
      <c r="A23" s="14" t="s">
        <v>38</v>
      </c>
      <c r="B23" s="19">
        <v>13000000</v>
      </c>
      <c r="C23" s="19">
        <v>4124576.32</v>
      </c>
      <c r="D23" s="20">
        <f t="shared" si="3"/>
        <v>31.727510153846151</v>
      </c>
      <c r="E23" s="19">
        <v>11500000</v>
      </c>
      <c r="F23" s="19">
        <v>3755612.78</v>
      </c>
      <c r="G23" s="20">
        <f t="shared" si="1"/>
        <v>32.657502434782607</v>
      </c>
      <c r="H23" s="20">
        <f t="shared" si="2"/>
        <v>91.054510539400084</v>
      </c>
    </row>
    <row r="24" spans="1:8" s="13" customFormat="1" ht="24" x14ac:dyDescent="0.25">
      <c r="A24" s="12" t="s">
        <v>10</v>
      </c>
      <c r="B24" s="17">
        <f>B25</f>
        <v>130000</v>
      </c>
      <c r="C24" s="17">
        <f>C25</f>
        <v>0</v>
      </c>
      <c r="D24" s="18">
        <f t="shared" si="3"/>
        <v>0</v>
      </c>
      <c r="E24" s="17">
        <f>E25</f>
        <v>0</v>
      </c>
      <c r="F24" s="17">
        <f>F25</f>
        <v>0</v>
      </c>
      <c r="G24" s="18" t="s">
        <v>33</v>
      </c>
      <c r="H24" s="18">
        <v>0</v>
      </c>
    </row>
    <row r="25" spans="1:8" x14ac:dyDescent="0.25">
      <c r="A25" s="14" t="s">
        <v>11</v>
      </c>
      <c r="B25" s="19">
        <v>130000</v>
      </c>
      <c r="C25" s="19">
        <v>0</v>
      </c>
      <c r="D25" s="20">
        <f t="shared" si="3"/>
        <v>0</v>
      </c>
      <c r="E25" s="19">
        <v>0</v>
      </c>
      <c r="F25" s="19">
        <v>0</v>
      </c>
      <c r="G25" s="20" t="s">
        <v>33</v>
      </c>
      <c r="H25" s="20">
        <v>0</v>
      </c>
    </row>
    <row r="26" spans="1:8" s="13" customFormat="1" x14ac:dyDescent="0.25">
      <c r="A26" s="12" t="s">
        <v>12</v>
      </c>
      <c r="B26" s="17">
        <v>17920000</v>
      </c>
      <c r="C26" s="17">
        <v>16757096.92</v>
      </c>
      <c r="D26" s="18">
        <f t="shared" si="3"/>
        <v>93.510585491071424</v>
      </c>
      <c r="E26" s="17">
        <v>60020000</v>
      </c>
      <c r="F26" s="17">
        <v>44046705.5</v>
      </c>
      <c r="G26" s="18">
        <f t="shared" si="1"/>
        <v>73.38671359546818</v>
      </c>
      <c r="H26" s="18">
        <f t="shared" ref="H26:H47" si="4">F26/C26*100</f>
        <v>262.85403557837748</v>
      </c>
    </row>
    <row r="27" spans="1:8" s="13" customFormat="1" ht="24" x14ac:dyDescent="0.25">
      <c r="A27" s="12" t="s">
        <v>46</v>
      </c>
      <c r="B27" s="17">
        <v>0</v>
      </c>
      <c r="C27" s="17">
        <v>-38.33</v>
      </c>
      <c r="D27" s="18" t="s">
        <v>33</v>
      </c>
      <c r="E27" s="17">
        <v>0</v>
      </c>
      <c r="F27" s="17">
        <v>-9</v>
      </c>
      <c r="G27" s="18" t="s">
        <v>33</v>
      </c>
      <c r="H27" s="18" t="s">
        <v>33</v>
      </c>
    </row>
    <row r="28" spans="1:8" s="13" customFormat="1" ht="36" x14ac:dyDescent="0.25">
      <c r="A28" s="12" t="s">
        <v>13</v>
      </c>
      <c r="B28" s="17">
        <f>B29+B30+B31+B32</f>
        <v>144041000</v>
      </c>
      <c r="C28" s="17">
        <f>C29+C30+C31+C32</f>
        <v>104314324.02000001</v>
      </c>
      <c r="D28" s="18">
        <f t="shared" si="3"/>
        <v>72.419883241577054</v>
      </c>
      <c r="E28" s="17">
        <f>E29+E30+E31+E32</f>
        <v>143629470.74000001</v>
      </c>
      <c r="F28" s="17">
        <f>F29+F30+F31+F32</f>
        <v>122651233.78000002</v>
      </c>
      <c r="G28" s="18">
        <f t="shared" si="1"/>
        <v>85.394197408152337</v>
      </c>
      <c r="H28" s="18">
        <f t="shared" si="4"/>
        <v>117.57851563749222</v>
      </c>
    </row>
    <row r="29" spans="1:8" s="13" customFormat="1" ht="72" x14ac:dyDescent="0.25">
      <c r="A29" s="14" t="s">
        <v>39</v>
      </c>
      <c r="B29" s="19">
        <v>135771000</v>
      </c>
      <c r="C29" s="19">
        <v>97931937.390000001</v>
      </c>
      <c r="D29" s="20">
        <f t="shared" si="3"/>
        <v>72.130232074596194</v>
      </c>
      <c r="E29" s="19">
        <v>134029170.73999999</v>
      </c>
      <c r="F29" s="19">
        <v>114304418.79000001</v>
      </c>
      <c r="G29" s="20">
        <f t="shared" si="1"/>
        <v>85.283239580536119</v>
      </c>
      <c r="H29" s="20">
        <f t="shared" si="4"/>
        <v>116.71822475521844</v>
      </c>
    </row>
    <row r="30" spans="1:8" s="13" customFormat="1" ht="36" x14ac:dyDescent="0.25">
      <c r="A30" s="14" t="s">
        <v>40</v>
      </c>
      <c r="B30" s="19">
        <v>1000000</v>
      </c>
      <c r="C30" s="19">
        <v>1563108.18</v>
      </c>
      <c r="D30" s="20">
        <f t="shared" si="3"/>
        <v>156.31081799999998</v>
      </c>
      <c r="E30" s="19">
        <v>2100000</v>
      </c>
      <c r="F30" s="19">
        <v>2312916.59</v>
      </c>
      <c r="G30" s="20">
        <f t="shared" si="1"/>
        <v>110.13888523809523</v>
      </c>
      <c r="H30" s="20">
        <f t="shared" si="4"/>
        <v>147.96906699061608</v>
      </c>
    </row>
    <row r="31" spans="1:8" s="13" customFormat="1" ht="24" x14ac:dyDescent="0.25">
      <c r="A31" s="14" t="s">
        <v>41</v>
      </c>
      <c r="B31" s="19">
        <v>70000</v>
      </c>
      <c r="C31" s="19">
        <v>73051.66</v>
      </c>
      <c r="D31" s="20">
        <f t="shared" si="3"/>
        <v>104.35951428571428</v>
      </c>
      <c r="E31" s="19">
        <v>300</v>
      </c>
      <c r="F31" s="19">
        <v>-49173.32</v>
      </c>
      <c r="G31" s="20">
        <f t="shared" si="1"/>
        <v>-16391.106666666667</v>
      </c>
      <c r="H31" s="20">
        <f t="shared" si="4"/>
        <v>-67.313076800718832</v>
      </c>
    </row>
    <row r="32" spans="1:8" s="13" customFormat="1" ht="72" x14ac:dyDescent="0.25">
      <c r="A32" s="14" t="s">
        <v>42</v>
      </c>
      <c r="B32" s="19">
        <v>7200000</v>
      </c>
      <c r="C32" s="19">
        <v>4746226.79</v>
      </c>
      <c r="D32" s="20">
        <f t="shared" si="3"/>
        <v>65.919816527777769</v>
      </c>
      <c r="E32" s="19">
        <v>7500000</v>
      </c>
      <c r="F32" s="19">
        <v>6083071.7199999997</v>
      </c>
      <c r="G32" s="20">
        <f t="shared" si="1"/>
        <v>81.107622933333332</v>
      </c>
      <c r="H32" s="20">
        <f t="shared" si="4"/>
        <v>128.16647811302755</v>
      </c>
    </row>
    <row r="33" spans="1:8" s="13" customFormat="1" ht="24" x14ac:dyDescent="0.25">
      <c r="A33" s="12" t="s">
        <v>14</v>
      </c>
      <c r="B33" s="17">
        <v>7282200</v>
      </c>
      <c r="C33" s="17">
        <v>5473208.5599999996</v>
      </c>
      <c r="D33" s="18">
        <f t="shared" si="3"/>
        <v>75.158723462689835</v>
      </c>
      <c r="E33" s="17">
        <v>7510500</v>
      </c>
      <c r="F33" s="17">
        <v>5407454.0099999998</v>
      </c>
      <c r="G33" s="18">
        <f t="shared" si="1"/>
        <v>71.998588775713998</v>
      </c>
      <c r="H33" s="18">
        <f t="shared" si="4"/>
        <v>98.798610553952656</v>
      </c>
    </row>
    <row r="34" spans="1:8" s="13" customFormat="1" ht="24" x14ac:dyDescent="0.25">
      <c r="A34" s="12" t="s">
        <v>15</v>
      </c>
      <c r="B34" s="17">
        <v>4266500.79</v>
      </c>
      <c r="C34" s="17">
        <v>2310469.73</v>
      </c>
      <c r="D34" s="18">
        <f t="shared" si="3"/>
        <v>54.153739650426736</v>
      </c>
      <c r="E34" s="17">
        <v>5444535.7000000002</v>
      </c>
      <c r="F34" s="17">
        <v>2574850.34</v>
      </c>
      <c r="G34" s="18">
        <f t="shared" si="1"/>
        <v>47.29237683205934</v>
      </c>
      <c r="H34" s="18">
        <f t="shared" si="4"/>
        <v>111.44272121669387</v>
      </c>
    </row>
    <row r="35" spans="1:8" s="13" customFormat="1" ht="24" x14ac:dyDescent="0.25">
      <c r="A35" s="12" t="s">
        <v>16</v>
      </c>
      <c r="B35" s="17">
        <f>B36+B37+B38+B39</f>
        <v>157380567</v>
      </c>
      <c r="C35" s="17">
        <f>C36+C37+C38+C39</f>
        <v>178549911.39999998</v>
      </c>
      <c r="D35" s="18">
        <f>C35/B35*100</f>
        <v>113.45105358528794</v>
      </c>
      <c r="E35" s="17">
        <f>E36+E37+E38+E39</f>
        <v>155000000</v>
      </c>
      <c r="F35" s="17">
        <f>F36+F37+F38+F39</f>
        <v>107189718.77000001</v>
      </c>
      <c r="G35" s="18">
        <f t="shared" si="1"/>
        <v>69.154657270967746</v>
      </c>
      <c r="H35" s="18">
        <f t="shared" si="4"/>
        <v>60.033476314567366</v>
      </c>
    </row>
    <row r="36" spans="1:8" s="13" customFormat="1" ht="72" x14ac:dyDescent="0.25">
      <c r="A36" s="14" t="s">
        <v>43</v>
      </c>
      <c r="B36" s="19">
        <v>50000000</v>
      </c>
      <c r="C36" s="19">
        <v>64775810.82</v>
      </c>
      <c r="D36" s="20">
        <f t="shared" ref="D36:D39" si="5">C36/B36*100</f>
        <v>129.55162164000001</v>
      </c>
      <c r="E36" s="19">
        <v>63437606.969999999</v>
      </c>
      <c r="F36" s="19">
        <v>43581503.920000002</v>
      </c>
      <c r="G36" s="20">
        <f t="shared" ref="G36:G39" si="6">F36/E36*100</f>
        <v>68.699791813726421</v>
      </c>
      <c r="H36" s="20">
        <f t="shared" ref="H36:H39" si="7">F36/C36*100</f>
        <v>67.280522417704574</v>
      </c>
    </row>
    <row r="37" spans="1:8" s="13" customFormat="1" ht="24" x14ac:dyDescent="0.25">
      <c r="A37" s="14" t="s">
        <v>44</v>
      </c>
      <c r="B37" s="19">
        <v>61441457</v>
      </c>
      <c r="C37" s="19">
        <v>75952394.129999995</v>
      </c>
      <c r="D37" s="20">
        <f t="shared" si="5"/>
        <v>123.61750166504027</v>
      </c>
      <c r="E37" s="19">
        <v>47100000</v>
      </c>
      <c r="F37" s="19">
        <v>46693641.289999999</v>
      </c>
      <c r="G37" s="20">
        <f t="shared" si="6"/>
        <v>99.137242653927814</v>
      </c>
      <c r="H37" s="20">
        <f t="shared" si="7"/>
        <v>61.47751078139715</v>
      </c>
    </row>
    <row r="38" spans="1:8" s="13" customFormat="1" ht="60" x14ac:dyDescent="0.25">
      <c r="A38" s="14" t="s">
        <v>45</v>
      </c>
      <c r="B38" s="19">
        <v>500000</v>
      </c>
      <c r="C38" s="19">
        <v>940304.78</v>
      </c>
      <c r="D38" s="20">
        <f t="shared" si="5"/>
        <v>188.060956</v>
      </c>
      <c r="E38" s="19">
        <v>1750000</v>
      </c>
      <c r="F38" s="19">
        <v>1778197.36</v>
      </c>
      <c r="G38" s="20">
        <f t="shared" si="6"/>
        <v>101.61127771428573</v>
      </c>
      <c r="H38" s="20">
        <f t="shared" si="7"/>
        <v>189.10861646369597</v>
      </c>
    </row>
    <row r="39" spans="1:8" s="13" customFormat="1" ht="24" x14ac:dyDescent="0.25">
      <c r="A39" s="14" t="s">
        <v>48</v>
      </c>
      <c r="B39" s="19">
        <v>45439110</v>
      </c>
      <c r="C39" s="19">
        <v>36881401.670000002</v>
      </c>
      <c r="D39" s="20">
        <f t="shared" si="5"/>
        <v>81.166646243731449</v>
      </c>
      <c r="E39" s="19">
        <v>42712393.030000001</v>
      </c>
      <c r="F39" s="19">
        <v>15136376.199999999</v>
      </c>
      <c r="G39" s="20">
        <f t="shared" si="6"/>
        <v>35.43790250611486</v>
      </c>
      <c r="H39" s="20">
        <f t="shared" si="7"/>
        <v>41.040675014019875</v>
      </c>
    </row>
    <row r="40" spans="1:8" s="13" customFormat="1" x14ac:dyDescent="0.25">
      <c r="A40" s="12" t="s">
        <v>17</v>
      </c>
      <c r="B40" s="17">
        <v>3470887</v>
      </c>
      <c r="C40" s="17">
        <v>2938624.34</v>
      </c>
      <c r="D40" s="18">
        <f t="shared" si="3"/>
        <v>84.664938386066723</v>
      </c>
      <c r="E40" s="17">
        <v>3781167</v>
      </c>
      <c r="F40" s="17">
        <v>3135778.52</v>
      </c>
      <c r="G40" s="18">
        <f t="shared" si="1"/>
        <v>82.931500248468254</v>
      </c>
      <c r="H40" s="18">
        <f t="shared" si="4"/>
        <v>106.70906373830688</v>
      </c>
    </row>
    <row r="41" spans="1:8" s="13" customFormat="1" x14ac:dyDescent="0.25">
      <c r="A41" s="12" t="s">
        <v>18</v>
      </c>
      <c r="B41" s="17">
        <v>5963621.21</v>
      </c>
      <c r="C41" s="17">
        <v>5919642.1299999999</v>
      </c>
      <c r="D41" s="18">
        <f t="shared" si="3"/>
        <v>99.262544040754051</v>
      </c>
      <c r="E41" s="17">
        <v>4506640.3</v>
      </c>
      <c r="F41" s="17">
        <v>4386554.58</v>
      </c>
      <c r="G41" s="18">
        <f t="shared" ref="G41" si="8">F41/E41*100</f>
        <v>97.335360445784858</v>
      </c>
      <c r="H41" s="18">
        <f t="shared" si="4"/>
        <v>74.101685265220581</v>
      </c>
    </row>
    <row r="42" spans="1:8" s="13" customFormat="1" x14ac:dyDescent="0.25">
      <c r="A42" s="12" t="s">
        <v>19</v>
      </c>
      <c r="B42" s="21">
        <f>B43+B48+B50+B49</f>
        <v>2529440827.3699999</v>
      </c>
      <c r="C42" s="21">
        <f>C43+C48+C50+C49</f>
        <v>1784035563.3099999</v>
      </c>
      <c r="D42" s="18">
        <f t="shared" si="3"/>
        <v>70.530828157975165</v>
      </c>
      <c r="E42" s="21">
        <f>E43+E48+E50+E49</f>
        <v>2667692945.3299999</v>
      </c>
      <c r="F42" s="21">
        <f>F43+F48+F50+F49</f>
        <v>1996644728.7300003</v>
      </c>
      <c r="G42" s="18">
        <f t="shared" si="1"/>
        <v>74.845372748961964</v>
      </c>
      <c r="H42" s="18">
        <f t="shared" si="4"/>
        <v>111.91731654864195</v>
      </c>
    </row>
    <row r="43" spans="1:8" s="13" customFormat="1" ht="36" x14ac:dyDescent="0.25">
      <c r="A43" s="12" t="s">
        <v>20</v>
      </c>
      <c r="B43" s="17">
        <f>B44+B45+B46+B47</f>
        <v>2529440827.3699999</v>
      </c>
      <c r="C43" s="17">
        <f>C44+C45+C46+C47</f>
        <v>1789984724.4299998</v>
      </c>
      <c r="D43" s="18">
        <f t="shared" si="3"/>
        <v>70.766024848707232</v>
      </c>
      <c r="E43" s="17">
        <f>E44+E45+E46+E47</f>
        <v>2667692945.3299999</v>
      </c>
      <c r="F43" s="17">
        <f>F44+F45+F46+F47</f>
        <v>2013329978.4500003</v>
      </c>
      <c r="G43" s="18">
        <f t="shared" si="1"/>
        <v>75.470828903846979</v>
      </c>
      <c r="H43" s="18">
        <f t="shared" si="4"/>
        <v>112.47749497365807</v>
      </c>
    </row>
    <row r="44" spans="1:8" ht="24" x14ac:dyDescent="0.25">
      <c r="A44" s="14" t="s">
        <v>21</v>
      </c>
      <c r="B44" s="19">
        <v>165289026.71000001</v>
      </c>
      <c r="C44" s="19">
        <v>120881660</v>
      </c>
      <c r="D44" s="20">
        <f t="shared" si="3"/>
        <v>73.133505838888595</v>
      </c>
      <c r="E44" s="19">
        <v>157488727.18000001</v>
      </c>
      <c r="F44" s="19">
        <v>118116540</v>
      </c>
      <c r="G44" s="20">
        <f t="shared" si="1"/>
        <v>74.999996580707645</v>
      </c>
      <c r="H44" s="20">
        <f t="shared" si="4"/>
        <v>97.712539685507295</v>
      </c>
    </row>
    <row r="45" spans="1:8" ht="24" x14ac:dyDescent="0.25">
      <c r="A45" s="14" t="s">
        <v>22</v>
      </c>
      <c r="B45" s="19">
        <v>662263332.22000003</v>
      </c>
      <c r="C45" s="19">
        <v>407830714.81999999</v>
      </c>
      <c r="D45" s="20">
        <f t="shared" si="3"/>
        <v>61.581352156836765</v>
      </c>
      <c r="E45" s="19">
        <v>801704270.48000002</v>
      </c>
      <c r="F45" s="19">
        <v>688334997.88</v>
      </c>
      <c r="G45" s="20">
        <f t="shared" si="1"/>
        <v>85.858966108272938</v>
      </c>
      <c r="H45" s="20">
        <f t="shared" si="4"/>
        <v>168.77958742852491</v>
      </c>
    </row>
    <row r="46" spans="1:8" ht="24" x14ac:dyDescent="0.25">
      <c r="A46" s="14" t="s">
        <v>23</v>
      </c>
      <c r="B46" s="19">
        <v>1516252055.1900001</v>
      </c>
      <c r="C46" s="19">
        <v>1105622850.1099999</v>
      </c>
      <c r="D46" s="20">
        <f t="shared" si="3"/>
        <v>72.918143545167709</v>
      </c>
      <c r="E46" s="19">
        <v>1634674993.76</v>
      </c>
      <c r="F46" s="19">
        <v>1153577605.4200001</v>
      </c>
      <c r="G46" s="20">
        <f t="shared" si="1"/>
        <v>70.569233017175904</v>
      </c>
      <c r="H46" s="20">
        <f t="shared" si="4"/>
        <v>104.33735204597383</v>
      </c>
    </row>
    <row r="47" spans="1:8" x14ac:dyDescent="0.25">
      <c r="A47" s="14" t="s">
        <v>24</v>
      </c>
      <c r="B47" s="19">
        <v>185636413.25</v>
      </c>
      <c r="C47" s="19">
        <v>155649499.5</v>
      </c>
      <c r="D47" s="20">
        <f t="shared" si="3"/>
        <v>83.846426880907217</v>
      </c>
      <c r="E47" s="19">
        <v>73824953.909999996</v>
      </c>
      <c r="F47" s="19">
        <v>53300835.149999999</v>
      </c>
      <c r="G47" s="20">
        <f t="shared" si="1"/>
        <v>72.198941315939109</v>
      </c>
      <c r="H47" s="20">
        <f t="shared" si="4"/>
        <v>34.244141690927826</v>
      </c>
    </row>
    <row r="48" spans="1:8" x14ac:dyDescent="0.25">
      <c r="A48" s="12" t="s">
        <v>25</v>
      </c>
      <c r="B48" s="17">
        <v>0</v>
      </c>
      <c r="C48" s="17">
        <v>0</v>
      </c>
      <c r="D48" s="18" t="s">
        <v>33</v>
      </c>
      <c r="E48" s="17">
        <v>0</v>
      </c>
      <c r="F48" s="17">
        <v>0</v>
      </c>
      <c r="G48" s="18" t="s">
        <v>33</v>
      </c>
      <c r="H48" s="18" t="s">
        <v>33</v>
      </c>
    </row>
    <row r="49" spans="1:8" ht="60" x14ac:dyDescent="0.25">
      <c r="A49" s="12" t="s">
        <v>26</v>
      </c>
      <c r="B49" s="17">
        <v>0</v>
      </c>
      <c r="C49" s="17">
        <v>4968</v>
      </c>
      <c r="D49" s="18" t="s">
        <v>33</v>
      </c>
      <c r="E49" s="17">
        <v>0</v>
      </c>
      <c r="F49" s="17">
        <v>290777.67</v>
      </c>
      <c r="G49" s="18" t="s">
        <v>33</v>
      </c>
      <c r="H49" s="18" t="s">
        <v>33</v>
      </c>
    </row>
    <row r="50" spans="1:8" s="13" customFormat="1" ht="48" x14ac:dyDescent="0.25">
      <c r="A50" s="12" t="s">
        <v>27</v>
      </c>
      <c r="B50" s="17">
        <v>0</v>
      </c>
      <c r="C50" s="17">
        <v>-5954129.1200000001</v>
      </c>
      <c r="D50" s="18" t="s">
        <v>33</v>
      </c>
      <c r="E50" s="17">
        <v>0</v>
      </c>
      <c r="F50" s="17">
        <v>-16976027.390000001</v>
      </c>
      <c r="G50" s="18" t="s">
        <v>33</v>
      </c>
      <c r="H50" s="18">
        <f>F50/C50*100</f>
        <v>285.11352454513116</v>
      </c>
    </row>
    <row r="51" spans="1:8" x14ac:dyDescent="0.25">
      <c r="C51" s="22"/>
      <c r="F51" s="22"/>
    </row>
    <row r="52" spans="1:8" x14ac:dyDescent="0.25">
      <c r="C52" s="22"/>
      <c r="F52" s="22"/>
    </row>
    <row r="53" spans="1:8" x14ac:dyDescent="0.25">
      <c r="C53" s="22"/>
      <c r="F53" s="22"/>
    </row>
    <row r="54" spans="1:8" x14ac:dyDescent="0.25">
      <c r="C54" s="22"/>
      <c r="F54" s="22"/>
    </row>
    <row r="55" spans="1:8" x14ac:dyDescent="0.25">
      <c r="C55" s="22"/>
      <c r="F55" s="22"/>
    </row>
    <row r="56" spans="1:8" x14ac:dyDescent="0.25">
      <c r="C56" s="22"/>
      <c r="F56" s="22"/>
    </row>
    <row r="57" spans="1:8" x14ac:dyDescent="0.25">
      <c r="C57" s="22"/>
      <c r="F57" s="22"/>
    </row>
    <row r="58" spans="1:8" x14ac:dyDescent="0.25">
      <c r="C58" s="22"/>
      <c r="F58" s="22"/>
    </row>
    <row r="59" spans="1:8" x14ac:dyDescent="0.25">
      <c r="C59" s="22"/>
      <c r="F59" s="22"/>
    </row>
    <row r="60" spans="1:8" x14ac:dyDescent="0.25">
      <c r="C60" s="22"/>
      <c r="F60" s="22"/>
    </row>
    <row r="61" spans="1:8" x14ac:dyDescent="0.25">
      <c r="C61" s="22"/>
      <c r="F61" s="22"/>
    </row>
    <row r="62" spans="1:8" x14ac:dyDescent="0.25">
      <c r="C62" s="22"/>
      <c r="F62" s="22"/>
    </row>
    <row r="63" spans="1:8" x14ac:dyDescent="0.25">
      <c r="C63" s="22"/>
      <c r="F63" s="22"/>
    </row>
    <row r="64" spans="1:8" x14ac:dyDescent="0.25">
      <c r="C64" s="22"/>
      <c r="F64" s="22"/>
    </row>
    <row r="65" spans="3:6" x14ac:dyDescent="0.25">
      <c r="C65" s="22"/>
      <c r="F65" s="22"/>
    </row>
  </sheetData>
  <mergeCells count="6">
    <mergeCell ref="A1:H1"/>
    <mergeCell ref="A2:H2"/>
    <mergeCell ref="B5:D5"/>
    <mergeCell ref="E5:G5"/>
    <mergeCell ref="A5:A6"/>
    <mergeCell ref="H5:H6"/>
  </mergeCells>
  <conditionalFormatting sqref="A7 A1:A4 I1:XFD3 D4:XFD4 D7:XFD7">
    <cfRule type="cellIs" dxfId="1" priority="3" operator="equal">
      <formula>TRUE</formula>
    </cfRule>
  </conditionalFormatting>
  <conditionalFormatting sqref="B4:C4 B7:C7">
    <cfRule type="cellIs" dxfId="0" priority="1" operator="equal">
      <formula>TRUE</formula>
    </cfRule>
  </conditionalFormatting>
  <pageMargins left="0.55118110236220474" right="0.35433070866141736" top="0.39370078740157483" bottom="0.19685039370078741" header="0.19685039370078741" footer="0.19685039370078741"/>
  <pageSetup paperSize="9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Салават доходы</vt:lpstr>
      <vt:lpstr>'Салават доходы'!Заголовки_для_печати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Кагарманова Наиля Нигматзяновна</dc:creator>
  <cp:lastModifiedBy>Лещенко Евгения Викторовна</cp:lastModifiedBy>
  <cp:lastPrinted>2023-07-06T10:14:42Z</cp:lastPrinted>
  <dcterms:created xsi:type="dcterms:W3CDTF">2019-07-15T10:24:20Z</dcterms:created>
  <dcterms:modified xsi:type="dcterms:W3CDTF">2025-10-14T12:22:49Z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