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Бюджет на 2026-2028 гг\Решение Совета на утверждение 24.12.2025\"/>
    </mc:Choice>
  </mc:AlternateContent>
  <bookViews>
    <workbookView xWindow="0" yWindow="0" windowWidth="28800" windowHeight="11235"/>
  </bookViews>
  <sheets>
    <sheet name="Свод_Дох_вид" sheetId="1" r:id="rId1"/>
  </sheets>
  <definedNames>
    <definedName name="_xlnm.Print_Titles" localSheetId="0">Свод_Дох_вид!$3:$3</definedName>
    <definedName name="_xlnm.Print_Area" localSheetId="0">Свод_Дох_вид!$A$1:$G$39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1" l="1"/>
  <c r="K5" i="1"/>
  <c r="H5" i="1"/>
  <c r="I5" i="1"/>
  <c r="J5" i="1"/>
  <c r="I7" i="1"/>
  <c r="J7" i="1"/>
  <c r="H7" i="1"/>
  <c r="C13" i="1" l="1"/>
  <c r="D13" i="1"/>
  <c r="D18" i="1" l="1"/>
  <c r="D8" i="1" l="1"/>
  <c r="C8" i="1"/>
  <c r="C18" i="1"/>
  <c r="D6" i="1"/>
  <c r="E6" i="1"/>
  <c r="F6" i="1"/>
  <c r="G6" i="1"/>
  <c r="C6" i="1"/>
  <c r="D5" i="1" l="1"/>
  <c r="C5" i="1"/>
  <c r="G32" i="1"/>
  <c r="G31" i="1" s="1"/>
  <c r="F32" i="1"/>
  <c r="F31" i="1" s="1"/>
  <c r="E32" i="1"/>
  <c r="E31" i="1" s="1"/>
  <c r="D32" i="1"/>
  <c r="D31" i="1" s="1"/>
  <c r="C32" i="1"/>
  <c r="C31" i="1" s="1"/>
  <c r="C39" i="1" l="1"/>
  <c r="G13" i="1"/>
  <c r="E13" i="1"/>
  <c r="F13" i="1"/>
  <c r="G18" i="1" l="1"/>
  <c r="F18" i="1"/>
  <c r="E18" i="1"/>
  <c r="G8" i="1"/>
  <c r="F8" i="1"/>
  <c r="E8" i="1"/>
  <c r="G5" i="1" l="1"/>
  <c r="G39" i="1" s="1"/>
  <c r="F5" i="1"/>
  <c r="F39" i="1" s="1"/>
  <c r="E5" i="1"/>
  <c r="E39" i="1" s="1"/>
  <c r="D39" i="1"/>
</calcChain>
</file>

<file path=xl/sharedStrings.xml><?xml version="1.0" encoding="utf-8"?>
<sst xmlns="http://schemas.openxmlformats.org/spreadsheetml/2006/main" count="78" uniqueCount="75">
  <si>
    <t>НАЛОГОВЫЕ И НЕНАЛОГОВЫЕ ДОХОДЫ</t>
  </si>
  <si>
    <t>НАЛОГИ НА ПРИБЫЛЬ, ДОХОДЫ</t>
  </si>
  <si>
    <t>НАЛОГИ НА СОВОКУПНЫЙ ДОХОД</t>
  </si>
  <si>
    <t>НАЛОГИ НА ИМУЩЕСТВО</t>
  </si>
  <si>
    <t>Налог на имущество организаций</t>
  </si>
  <si>
    <t>НАЛОГИ, СБОРЫ И РЕГУЛЯРНЫЕ ПЛАТЕЖИ ЗА ПОЛЬЗОВАНИЕ ПРИРОДНЫМИ РЕСУРСАМИ</t>
  </si>
  <si>
    <t>ГОСУДАРСТВЕННАЯ ПОШЛИНА</t>
  </si>
  <si>
    <t>ПЛАТЕЖИ ПРИ ПОЛЬЗОВАНИИ ПРИРОДНЫМИ РЕСУРСАМИ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</si>
  <si>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</si>
  <si>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</si>
  <si>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</si>
  <si>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</si>
  <si>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ИТОГО ДОХОДОВ</t>
  </si>
  <si>
    <t>Иные межбюджетные трансферты</t>
  </si>
  <si>
    <t>Налог на доходы  физических лиц</t>
  </si>
  <si>
    <t>НАЛОГИ НА ТОВАРЫ (РАБОТЫ, УСЛУГИ), РЕАЛИЗУЕМЫЕ НА ТЕРРИТОРИИ РОССИЙСКОЙ ФЕДЕРАЦИИ</t>
  </si>
  <si>
    <t>Единый налог, взимаемый в связи с применением упрощенной системы налогообложения</t>
  </si>
  <si>
    <t xml:space="preserve">Единый сельскохозяйственный налог 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</si>
  <si>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</si>
  <si>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</si>
  <si>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ДОХОДЫ ОТ ОКАЗАНИЯ ПЛАТНЫХ УСЛУГ (РАБОТ) И КОМПЕНСАЦИИ ЗАТРАТ ГОСУДАРСТВА</t>
  </si>
  <si>
    <t>ДОХОДЫ ОТ ПРОДАЖИ МАТЕРИАЛЬНЫХ И НЕМАТЕРИАЛЬНЫХ АКТИВОВ</t>
  </si>
  <si>
    <t>Дотации бюджетам субъектов Российской Федерации и муниципальных образований</t>
  </si>
  <si>
    <t>Субсидии бюджетам субъектов Российской Федерации и муниципальных образований (межбюджетные субсидии)</t>
  </si>
  <si>
    <t>Субвенции бюджетам субъектов Российской Федерации и муниципальных образований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</si>
  <si>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ЛЕТ; ДОХОДЫ БЮДЖЕТОВ БЮДЖЕТНОЙ СИСТЕМЫ РОССИЙСКОЙ ФЕДЕРАЦИИ ОТ ВОЗВРАТА ОРГАНИЗАЦИЯМИ ОСТАТКОВ СУБСИДИЙ ПРОШЛЫХ ЛЕТ</t>
  </si>
  <si>
    <t>Код бюджетной классификации</t>
  </si>
  <si>
    <t>Наименование доходов</t>
  </si>
  <si>
    <t>10000000000000000000</t>
  </si>
  <si>
    <t>10100000000000000110</t>
  </si>
  <si>
    <t>10102000000000000110</t>
  </si>
  <si>
    <t>10300000000000000110</t>
  </si>
  <si>
    <t>10302000000000000110</t>
  </si>
  <si>
    <t>10500000000000000110</t>
  </si>
  <si>
    <t>10501000000000000110</t>
  </si>
  <si>
    <t>10503000000000000110</t>
  </si>
  <si>
    <t>10600000000000000110</t>
  </si>
  <si>
    <t>10602000000000000110</t>
  </si>
  <si>
    <t>10700000000000000110</t>
  </si>
  <si>
    <t>10800000000000000110</t>
  </si>
  <si>
    <t>10900000000000000110</t>
  </si>
  <si>
    <t>11100000000000000120</t>
  </si>
  <si>
    <t>11200000000000000120</t>
  </si>
  <si>
    <t>11300000000000000130</t>
  </si>
  <si>
    <t>11400000000000000000</t>
  </si>
  <si>
    <t>11600000000000000140</t>
  </si>
  <si>
    <t>11700000000000000180</t>
  </si>
  <si>
    <t>2 00 00000 00 0000 000 </t>
  </si>
  <si>
    <t>2 02 00000 00 0000 000 </t>
  </si>
  <si>
    <t xml:space="preserve">2 02 10000 00 0000 150 </t>
  </si>
  <si>
    <t xml:space="preserve">2 02 20000 00 0000 150 </t>
  </si>
  <si>
    <t xml:space="preserve">2 02 30000 00 0000 150 </t>
  </si>
  <si>
    <t xml:space="preserve">2 02 40000 00 0000 150 </t>
  </si>
  <si>
    <t>2 18 00000 00 0000 000</t>
  </si>
  <si>
    <t>2 19 00000 00 0000 000</t>
  </si>
  <si>
    <t>Проект 
на 2026 год</t>
  </si>
  <si>
    <t>Проект 
на 2027 год</t>
  </si>
  <si>
    <t>ВОЗВРАТ ОСТАТКОВ СУБСИДИЙ, СУБВЕНЦИЙ И ИНЫХ МЕЖБЮДЖЕТНЫХ ТРАНСФЕРТОВ, ИМЕЮЩИХ ЦЕЛЕВОЕ НАЗНАЧЕНИЕ, ПРОШЛЫХ ЛЕТ</t>
  </si>
  <si>
    <t>в рублях с одним знаком после запятой</t>
  </si>
  <si>
    <t xml:space="preserve">  - на  дизельное топливо</t>
  </si>
  <si>
    <t xml:space="preserve">   - на моторные масла для дизельных и (или) карбюраторных (инжекторных) двигателей</t>
  </si>
  <si>
    <t xml:space="preserve">   -  на автомобильный бензин</t>
  </si>
  <si>
    <t xml:space="preserve">   - на прямогонный бензин</t>
  </si>
  <si>
    <t>1050200000000000110</t>
  </si>
  <si>
    <t>Единый налог на вмененный доход для отдельных идов деятельности</t>
  </si>
  <si>
    <t>Налог на имущество физических лиц</t>
  </si>
  <si>
    <t>10601000000000000110</t>
  </si>
  <si>
    <t>10606000000000000110</t>
  </si>
  <si>
    <t>Земельный налог</t>
  </si>
  <si>
    <t>10504000000000000110</t>
  </si>
  <si>
    <t>Налог, взимаемый в связи с применением патентной системы налогообложения</t>
  </si>
  <si>
    <t>Сведения о доходах бюджета городского округа город Салават Республики Башкортостан по видам доходов на 2026 год и на плановый период 2027 и 2028 годов в сравнении с ожидаемым исполнением за 2025 год и отчетом за 2024 год</t>
  </si>
  <si>
    <t>Отчет 
за 2024 год</t>
  </si>
  <si>
    <t>Ожидаемое исполнение 
за 2025 год</t>
  </si>
  <si>
    <t>Проект 
на 2028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</si>
</sst>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2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0" tint="-0.34998626667073579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theme="1"/>
      <name val="Times New Roman"/>
      <family val="2"/>
      <charset val="204"/>
    </font>
    <font>
      <b/>
      <sz val="14"/>
      <color theme="1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41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164" fontId="4" fillId="2" borderId="1" xfId="0" applyNumberFormat="1" applyFont="1" applyFill="1" applyBorder="1" applyAlignment="1">
      <alignment horizontal="center" vertical="top" shrinkToFit="1"/>
    </xf>
    <xf numFmtId="49" fontId="9" fillId="0" borderId="1" xfId="2" applyNumberFormat="1" applyFont="1" applyBorder="1" applyAlignment="1">
      <alignment horizontal="left" vertical="top" wrapText="1"/>
    </xf>
    <xf numFmtId="49" fontId="11" fillId="0" borderId="1" xfId="5" applyNumberFormat="1" applyFont="1" applyBorder="1" applyAlignment="1">
      <alignment horizontal="left" vertical="top" wrapText="1"/>
    </xf>
    <xf numFmtId="49" fontId="9" fillId="0" borderId="1" xfId="6" applyNumberFormat="1" applyFont="1" applyBorder="1" applyAlignment="1">
      <alignment horizontal="left" vertical="top" wrapText="1"/>
    </xf>
    <xf numFmtId="49" fontId="9" fillId="0" borderId="1" xfId="7" applyNumberFormat="1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9" fillId="0" borderId="1" xfId="3" applyNumberFormat="1" applyFont="1" applyBorder="1" applyAlignment="1">
      <alignment horizontal="center" vertical="top"/>
    </xf>
    <xf numFmtId="164" fontId="9" fillId="0" borderId="1" xfId="4" applyNumberFormat="1" applyFont="1" applyBorder="1" applyAlignment="1">
      <alignment horizontal="center" vertical="top"/>
    </xf>
    <xf numFmtId="164" fontId="10" fillId="0" borderId="1" xfId="3" applyNumberFormat="1" applyFont="1" applyBorder="1" applyAlignment="1">
      <alignment horizontal="center" vertical="top"/>
    </xf>
    <xf numFmtId="164" fontId="9" fillId="0" borderId="1" xfId="4" applyNumberFormat="1" applyFont="1" applyBorder="1" applyAlignment="1">
      <alignment horizontal="center" vertical="top" wrapText="1"/>
    </xf>
    <xf numFmtId="164" fontId="10" fillId="0" borderId="1" xfId="4" applyNumberFormat="1" applyFont="1" applyBorder="1" applyAlignment="1">
      <alignment horizontal="center" vertical="top"/>
    </xf>
    <xf numFmtId="164" fontId="10" fillId="0" borderId="1" xfId="4" applyNumberFormat="1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/>
    </xf>
    <xf numFmtId="0" fontId="10" fillId="0" borderId="1" xfId="0" applyFont="1" applyBorder="1" applyAlignment="1">
      <alignment vertical="top" wrapText="1"/>
    </xf>
    <xf numFmtId="164" fontId="9" fillId="0" borderId="1" xfId="0" applyNumberFormat="1" applyFont="1" applyBorder="1" applyAlignment="1">
      <alignment horizontal="center" vertical="top" wrapText="1"/>
    </xf>
    <xf numFmtId="164" fontId="9" fillId="0" borderId="5" xfId="3" applyNumberFormat="1" applyFont="1" applyBorder="1" applyAlignment="1">
      <alignment horizontal="center" vertical="top"/>
    </xf>
    <xf numFmtId="164" fontId="9" fillId="0" borderId="5" xfId="4" applyNumberFormat="1" applyFont="1" applyBorder="1" applyAlignment="1">
      <alignment horizontal="center" vertical="top"/>
    </xf>
    <xf numFmtId="4" fontId="12" fillId="0" borderId="0" xfId="0" applyNumberFormat="1" applyFont="1" applyAlignment="1">
      <alignment horizontal="center" vertical="center"/>
    </xf>
    <xf numFmtId="164" fontId="1" fillId="0" borderId="0" xfId="0" applyNumberFormat="1" applyFont="1"/>
    <xf numFmtId="164" fontId="0" fillId="0" borderId="0" xfId="0" applyNumberFormat="1"/>
    <xf numFmtId="0" fontId="4" fillId="2" borderId="0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right" shrinkToFit="1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wrapText="1"/>
    </xf>
  </cellXfs>
  <cellStyles count="8">
    <cellStyle name="Обычный" xfId="0" builtinId="0"/>
    <cellStyle name="Обычный 10" xfId="4"/>
    <cellStyle name="Обычный 2" xfId="1"/>
    <cellStyle name="Обычный 3" xfId="2"/>
    <cellStyle name="Обычный 4" xfId="5"/>
    <cellStyle name="Обычный 5" xfId="6"/>
    <cellStyle name="Обычный 6" xfId="7"/>
    <cellStyle name="Обычный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showZeros="0" tabSelected="1" view="pageBreakPreview" topLeftCell="A37" zoomScale="70" zoomScaleNormal="70" zoomScaleSheetLayoutView="70" workbookViewId="0">
      <selection activeCell="G37" sqref="G37"/>
    </sheetView>
  </sheetViews>
  <sheetFormatPr defaultRowHeight="18.75" x14ac:dyDescent="0.25"/>
  <cols>
    <col min="1" max="1" width="26.125" style="25" customWidth="1"/>
    <col min="2" max="2" width="41.125" customWidth="1"/>
    <col min="3" max="3" width="19.25" customWidth="1"/>
    <col min="4" max="4" width="17.625" customWidth="1"/>
    <col min="5" max="5" width="18.875" customWidth="1"/>
    <col min="6" max="6" width="17.875" customWidth="1"/>
    <col min="7" max="7" width="18.125" customWidth="1"/>
    <col min="8" max="11" width="15.25" bestFit="1" customWidth="1"/>
  </cols>
  <sheetData>
    <row r="1" spans="1:11" ht="40.5" customHeight="1" x14ac:dyDescent="0.3">
      <c r="A1" s="40" t="s">
        <v>71</v>
      </c>
      <c r="B1" s="40"/>
      <c r="C1" s="40"/>
      <c r="D1" s="40"/>
      <c r="E1" s="40"/>
      <c r="F1" s="40"/>
      <c r="G1" s="40"/>
    </row>
    <row r="2" spans="1:11" x14ac:dyDescent="0.25">
      <c r="B2" s="38" t="s">
        <v>58</v>
      </c>
      <c r="C2" s="38"/>
      <c r="D2" s="38"/>
      <c r="E2" s="38"/>
      <c r="F2" s="38"/>
      <c r="G2" s="38"/>
    </row>
    <row r="3" spans="1:11" ht="56.25" x14ac:dyDescent="0.25">
      <c r="A3" s="21" t="s">
        <v>26</v>
      </c>
      <c r="B3" s="2" t="s">
        <v>27</v>
      </c>
      <c r="C3" s="5" t="s">
        <v>72</v>
      </c>
      <c r="D3" s="5" t="s">
        <v>73</v>
      </c>
      <c r="E3" s="5" t="s">
        <v>55</v>
      </c>
      <c r="F3" s="5" t="s">
        <v>56</v>
      </c>
      <c r="G3" s="5" t="s">
        <v>74</v>
      </c>
    </row>
    <row r="4" spans="1:11" x14ac:dyDescent="0.25">
      <c r="A4" s="21">
        <v>1</v>
      </c>
      <c r="B4" s="3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35">
        <v>2026</v>
      </c>
      <c r="I4" s="34">
        <v>2027</v>
      </c>
      <c r="J4" s="33">
        <v>2028</v>
      </c>
      <c r="K4">
        <v>2025</v>
      </c>
    </row>
    <row r="5" spans="1:11" s="1" customFormat="1" ht="37.5" x14ac:dyDescent="0.25">
      <c r="A5" s="23" t="s">
        <v>28</v>
      </c>
      <c r="B5" s="4" t="s">
        <v>0</v>
      </c>
      <c r="C5" s="11">
        <f>C6+C8+C13+C18+C22+C23+C24+C25+C26+C27+C28+C29+C30</f>
        <v>1814063009.1299999</v>
      </c>
      <c r="D5" s="11">
        <f>D6+D8+D13+D18+D22+D23+D24+D25+D26+D27+D28+D29+D30</f>
        <v>2029065300</v>
      </c>
      <c r="E5" s="11">
        <f t="shared" ref="E5:G5" si="0">E6+E8+E13+E18+E22+E23+E24+E25+E26+E27+E28+E29+E30</f>
        <v>2209559022.8199997</v>
      </c>
      <c r="F5" s="11">
        <f t="shared" si="0"/>
        <v>2251408121.9300003</v>
      </c>
      <c r="G5" s="11">
        <f t="shared" si="0"/>
        <v>2319655497.6900001</v>
      </c>
      <c r="H5" s="31">
        <f>E6+E8+E13+E18+E22+E23+E24</f>
        <v>1839351022.8199999</v>
      </c>
      <c r="I5" s="31">
        <f t="shared" ref="I5:J5" si="1">F6+F8+F13+F18+F22+F23+F24</f>
        <v>1911223921.9300001</v>
      </c>
      <c r="J5" s="31">
        <f t="shared" si="1"/>
        <v>1968536897.6900001</v>
      </c>
      <c r="K5" s="31">
        <f>D6+D8+D13+D18+D22+D23+D24</f>
        <v>1738313417.6400001</v>
      </c>
    </row>
    <row r="6" spans="1:11" ht="25.5" customHeight="1" x14ac:dyDescent="0.25">
      <c r="A6" s="23" t="s">
        <v>29</v>
      </c>
      <c r="B6" s="4" t="s">
        <v>1</v>
      </c>
      <c r="C6" s="11">
        <f>C7</f>
        <v>916242019.37</v>
      </c>
      <c r="D6" s="11">
        <f t="shared" ref="D6:G6" si="2">D7</f>
        <v>1146066811.9400001</v>
      </c>
      <c r="E6" s="11">
        <f t="shared" si="2"/>
        <v>1450983722.8199999</v>
      </c>
      <c r="F6" s="11">
        <f t="shared" si="2"/>
        <v>1521147621.9300001</v>
      </c>
      <c r="G6" s="11">
        <f t="shared" si="2"/>
        <v>1576888597.6900001</v>
      </c>
    </row>
    <row r="7" spans="1:11" x14ac:dyDescent="0.25">
      <c r="A7" s="24" t="s">
        <v>30</v>
      </c>
      <c r="B7" s="7" t="s">
        <v>14</v>
      </c>
      <c r="C7" s="12">
        <v>916242019.37</v>
      </c>
      <c r="D7" s="13">
        <v>1146066811.9400001</v>
      </c>
      <c r="E7" s="13">
        <v>1450983722.8199999</v>
      </c>
      <c r="F7" s="13">
        <v>1521147621.9300001</v>
      </c>
      <c r="G7" s="13">
        <v>1576888597.6900001</v>
      </c>
      <c r="H7" s="32">
        <f>E25+E26+E27+E28+E29+E30</f>
        <v>370208000</v>
      </c>
      <c r="I7" s="32">
        <f t="shared" ref="I7:J7" si="3">F25+F26+F27+F28+F29+F30</f>
        <v>340184200</v>
      </c>
      <c r="J7" s="32">
        <f t="shared" si="3"/>
        <v>351118600</v>
      </c>
      <c r="K7" s="32">
        <f>D25+D26+D27+D28+D29+D30</f>
        <v>290751882.36000001</v>
      </c>
    </row>
    <row r="8" spans="1:11" s="1" customFormat="1" ht="75" x14ac:dyDescent="0.25">
      <c r="A8" s="23" t="s">
        <v>31</v>
      </c>
      <c r="B8" s="4" t="s">
        <v>15</v>
      </c>
      <c r="C8" s="14">
        <f>C9+C10+C11+C12</f>
        <v>7122743.3899999997</v>
      </c>
      <c r="D8" s="14">
        <f>D9+D10+D11+D12</f>
        <v>7245765.3100000005</v>
      </c>
      <c r="E8" s="14">
        <f t="shared" ref="E8:G8" si="4">E9+E10+E11+E12</f>
        <v>8233000</v>
      </c>
      <c r="F8" s="14">
        <f t="shared" si="4"/>
        <v>9038000</v>
      </c>
      <c r="G8" s="14">
        <f t="shared" si="4"/>
        <v>9818000</v>
      </c>
    </row>
    <row r="9" spans="1:11" x14ac:dyDescent="0.25">
      <c r="A9" s="24" t="s">
        <v>32</v>
      </c>
      <c r="B9" s="8" t="s">
        <v>59</v>
      </c>
      <c r="C9" s="12">
        <v>3679863.7</v>
      </c>
      <c r="D9" s="13">
        <v>3680226.54</v>
      </c>
      <c r="E9" s="15">
        <v>4015000</v>
      </c>
      <c r="F9" s="15">
        <v>4400000</v>
      </c>
      <c r="G9" s="15">
        <v>4800000</v>
      </c>
    </row>
    <row r="10" spans="1:11" ht="56.25" x14ac:dyDescent="0.25">
      <c r="A10" s="24" t="s">
        <v>32</v>
      </c>
      <c r="B10" s="8" t="s">
        <v>60</v>
      </c>
      <c r="C10" s="12">
        <v>21261.759999999998</v>
      </c>
      <c r="D10" s="13">
        <v>21391.81</v>
      </c>
      <c r="E10" s="15">
        <v>18000</v>
      </c>
      <c r="F10" s="15">
        <v>18000</v>
      </c>
      <c r="G10" s="15">
        <v>18000</v>
      </c>
    </row>
    <row r="11" spans="1:11" x14ac:dyDescent="0.25">
      <c r="A11" s="24" t="s">
        <v>32</v>
      </c>
      <c r="B11" s="8" t="s">
        <v>61</v>
      </c>
      <c r="C11" s="12">
        <v>3822166.22</v>
      </c>
      <c r="D11" s="13">
        <v>3908457.93</v>
      </c>
      <c r="E11" s="13">
        <v>4200000</v>
      </c>
      <c r="F11" s="13">
        <v>4620000</v>
      </c>
      <c r="G11" s="13">
        <v>5000000</v>
      </c>
    </row>
    <row r="12" spans="1:11" x14ac:dyDescent="0.25">
      <c r="A12" s="24" t="s">
        <v>32</v>
      </c>
      <c r="B12" s="8" t="s">
        <v>62</v>
      </c>
      <c r="C12" s="12">
        <v>-400548.29</v>
      </c>
      <c r="D12" s="13">
        <v>-364310.97</v>
      </c>
      <c r="E12" s="13"/>
      <c r="F12" s="13"/>
      <c r="G12" s="13">
        <v>0</v>
      </c>
    </row>
    <row r="13" spans="1:11" s="1" customFormat="1" ht="37.5" x14ac:dyDescent="0.25">
      <c r="A13" s="23" t="s">
        <v>33</v>
      </c>
      <c r="B13" s="4" t="s">
        <v>2</v>
      </c>
      <c r="C13" s="14">
        <f>C14+C16+C17+C15</f>
        <v>243451568.47999999</v>
      </c>
      <c r="D13" s="14">
        <f>D14+D16+D17+D15</f>
        <v>282709597.39999998</v>
      </c>
      <c r="E13" s="14">
        <f>E14+E16+E17</f>
        <v>66420000</v>
      </c>
      <c r="F13" s="14">
        <f t="shared" ref="F13:G13" si="5">F14+F16+F17</f>
        <v>66840000</v>
      </c>
      <c r="G13" s="14">
        <f t="shared" si="5"/>
        <v>67145000</v>
      </c>
    </row>
    <row r="14" spans="1:11" ht="56.25" x14ac:dyDescent="0.25">
      <c r="A14" s="24" t="s">
        <v>34</v>
      </c>
      <c r="B14" s="9" t="s">
        <v>16</v>
      </c>
      <c r="C14" s="12">
        <v>225032113.66</v>
      </c>
      <c r="D14" s="13">
        <v>265378325.40000001</v>
      </c>
      <c r="E14" s="13">
        <v>47400000</v>
      </c>
      <c r="F14" s="13">
        <v>47640000</v>
      </c>
      <c r="G14" s="13">
        <v>47760000</v>
      </c>
    </row>
    <row r="15" spans="1:11" ht="37.5" x14ac:dyDescent="0.25">
      <c r="A15" s="24" t="s">
        <v>63</v>
      </c>
      <c r="B15" s="9" t="s">
        <v>64</v>
      </c>
      <c r="C15" s="12">
        <v>85634.45</v>
      </c>
      <c r="D15" s="13">
        <v>90000</v>
      </c>
      <c r="E15" s="13"/>
      <c r="F15" s="13"/>
      <c r="G15" s="13"/>
    </row>
    <row r="16" spans="1:11" x14ac:dyDescent="0.25">
      <c r="A16" s="24" t="s">
        <v>35</v>
      </c>
      <c r="B16" s="9" t="s">
        <v>17</v>
      </c>
      <c r="C16" s="28">
        <v>345803</v>
      </c>
      <c r="D16" s="29">
        <v>644642</v>
      </c>
      <c r="E16" s="30">
        <v>840000</v>
      </c>
      <c r="F16" s="13">
        <v>840000</v>
      </c>
      <c r="G16" s="13">
        <v>840000</v>
      </c>
    </row>
    <row r="17" spans="1:9" ht="56.25" x14ac:dyDescent="0.25">
      <c r="A17" s="24" t="s">
        <v>69</v>
      </c>
      <c r="B17" s="9" t="s">
        <v>70</v>
      </c>
      <c r="C17" s="12">
        <v>17988017.370000001</v>
      </c>
      <c r="D17" s="13">
        <v>16596630</v>
      </c>
      <c r="E17" s="13">
        <v>18180000</v>
      </c>
      <c r="F17" s="13">
        <v>18360000</v>
      </c>
      <c r="G17" s="13">
        <v>18545000</v>
      </c>
    </row>
    <row r="18" spans="1:9" s="1" customFormat="1" ht="37.5" x14ac:dyDescent="0.25">
      <c r="A18" s="23" t="s">
        <v>36</v>
      </c>
      <c r="B18" s="4" t="s">
        <v>3</v>
      </c>
      <c r="C18" s="14">
        <f>C19+C20+C21</f>
        <v>232127349.75</v>
      </c>
      <c r="D18" s="14">
        <f>D19+D20+D21</f>
        <v>243534045.75</v>
      </c>
      <c r="E18" s="14">
        <f t="shared" ref="E18:G18" si="6">E19+E20+E21</f>
        <v>253694300</v>
      </c>
      <c r="F18" s="14">
        <f t="shared" si="6"/>
        <v>254178300</v>
      </c>
      <c r="G18" s="14">
        <f t="shared" si="6"/>
        <v>254665300</v>
      </c>
    </row>
    <row r="19" spans="1:9" x14ac:dyDescent="0.25">
      <c r="A19" s="24" t="s">
        <v>66</v>
      </c>
      <c r="B19" s="10" t="s">
        <v>65</v>
      </c>
      <c r="C19" s="12">
        <v>52124672.979999997</v>
      </c>
      <c r="D19" s="13">
        <v>55865989.799999997</v>
      </c>
      <c r="E19" s="13">
        <v>72251000</v>
      </c>
      <c r="F19" s="13">
        <v>72735000</v>
      </c>
      <c r="G19" s="13">
        <v>73222000</v>
      </c>
    </row>
    <row r="20" spans="1:9" x14ac:dyDescent="0.25">
      <c r="A20" s="24" t="s">
        <v>37</v>
      </c>
      <c r="B20" s="10" t="s">
        <v>4</v>
      </c>
      <c r="C20" s="12">
        <v>66412315.68</v>
      </c>
      <c r="D20" s="13">
        <v>71141808.790000007</v>
      </c>
      <c r="E20" s="13">
        <v>65243300</v>
      </c>
      <c r="F20" s="13">
        <v>65243300</v>
      </c>
      <c r="G20" s="13">
        <v>65243300</v>
      </c>
    </row>
    <row r="21" spans="1:9" x14ac:dyDescent="0.25">
      <c r="A21" s="24" t="s">
        <v>67</v>
      </c>
      <c r="B21" s="10" t="s">
        <v>68</v>
      </c>
      <c r="C21" s="12">
        <v>113590361.09</v>
      </c>
      <c r="D21" s="13">
        <v>116526247.16</v>
      </c>
      <c r="E21" s="13">
        <v>116200000</v>
      </c>
      <c r="F21" s="13">
        <v>116200000</v>
      </c>
      <c r="G21" s="13">
        <v>116200000</v>
      </c>
    </row>
    <row r="22" spans="1:9" ht="75" x14ac:dyDescent="0.25">
      <c r="A22" s="23" t="s">
        <v>38</v>
      </c>
      <c r="B22" s="4" t="s">
        <v>5</v>
      </c>
      <c r="C22" s="14">
        <v>78994</v>
      </c>
      <c r="D22" s="16">
        <v>0</v>
      </c>
      <c r="E22" s="16">
        <v>0</v>
      </c>
      <c r="F22" s="16">
        <v>0</v>
      </c>
      <c r="G22" s="16">
        <v>0</v>
      </c>
    </row>
    <row r="23" spans="1:9" ht="37.5" x14ac:dyDescent="0.25">
      <c r="A23" s="23" t="s">
        <v>39</v>
      </c>
      <c r="B23" s="4" t="s">
        <v>6</v>
      </c>
      <c r="C23" s="14">
        <v>29364199.809999999</v>
      </c>
      <c r="D23" s="17">
        <v>58757197.240000002</v>
      </c>
      <c r="E23" s="16">
        <v>60020000</v>
      </c>
      <c r="F23" s="16">
        <v>60020000</v>
      </c>
      <c r="G23" s="16">
        <v>60020000</v>
      </c>
    </row>
    <row r="24" spans="1:9" ht="93.75" x14ac:dyDescent="0.25">
      <c r="A24" s="23" t="s">
        <v>40</v>
      </c>
      <c r="B24" s="4" t="s">
        <v>18</v>
      </c>
      <c r="C24" s="14">
        <v>-38.33</v>
      </c>
      <c r="D24" s="17">
        <v>0</v>
      </c>
      <c r="F24" s="16"/>
      <c r="G24" s="16"/>
    </row>
    <row r="25" spans="1:9" ht="112.5" x14ac:dyDescent="0.25">
      <c r="A25" s="23" t="s">
        <v>41</v>
      </c>
      <c r="B25" s="4" t="s">
        <v>19</v>
      </c>
      <c r="C25" s="14">
        <v>140978846.31999999</v>
      </c>
      <c r="D25" s="16">
        <v>152565062.83000001</v>
      </c>
      <c r="E25" s="16">
        <v>152954160</v>
      </c>
      <c r="F25" s="16">
        <v>157385400</v>
      </c>
      <c r="G25" s="16">
        <v>162047200</v>
      </c>
    </row>
    <row r="26" spans="1:9" ht="37.5" x14ac:dyDescent="0.25">
      <c r="A26" s="23" t="s">
        <v>42</v>
      </c>
      <c r="B26" s="4" t="s">
        <v>7</v>
      </c>
      <c r="C26" s="14">
        <v>6886687.1699999999</v>
      </c>
      <c r="D26" s="16">
        <v>7034009.3399999999</v>
      </c>
      <c r="E26" s="16">
        <v>0</v>
      </c>
      <c r="F26" s="16">
        <v>0</v>
      </c>
      <c r="G26" s="16">
        <v>0</v>
      </c>
    </row>
    <row r="27" spans="1:9" ht="75" x14ac:dyDescent="0.25">
      <c r="A27" s="23" t="s">
        <v>43</v>
      </c>
      <c r="B27" s="4" t="s">
        <v>20</v>
      </c>
      <c r="C27" s="14">
        <v>10135919.82</v>
      </c>
      <c r="D27" s="16">
        <v>4659812.9400000004</v>
      </c>
      <c r="E27" s="16">
        <v>5357840</v>
      </c>
      <c r="F27" s="16">
        <v>5691100</v>
      </c>
      <c r="G27" s="16">
        <v>6096400</v>
      </c>
      <c r="H27" s="39"/>
      <c r="I27" s="39"/>
    </row>
    <row r="28" spans="1:9" s="1" customFormat="1" ht="56.25" x14ac:dyDescent="0.25">
      <c r="A28" s="23" t="s">
        <v>44</v>
      </c>
      <c r="B28" s="4" t="s">
        <v>21</v>
      </c>
      <c r="C28" s="14">
        <v>215433100.27000001</v>
      </c>
      <c r="D28" s="16">
        <v>117677080.19</v>
      </c>
      <c r="E28" s="16">
        <v>199224000</v>
      </c>
      <c r="F28" s="16">
        <v>164710700</v>
      </c>
      <c r="G28" s="16">
        <v>170302000</v>
      </c>
    </row>
    <row r="29" spans="1:9" ht="37.5" x14ac:dyDescent="0.25">
      <c r="A29" s="23" t="s">
        <v>45</v>
      </c>
      <c r="B29" s="4" t="s">
        <v>8</v>
      </c>
      <c r="C29" s="14">
        <v>4518618.2699999996</v>
      </c>
      <c r="D29" s="16">
        <v>4380061.7699999996</v>
      </c>
      <c r="E29" s="16">
        <v>3967000</v>
      </c>
      <c r="F29" s="16">
        <v>4242000</v>
      </c>
      <c r="G29" s="16">
        <v>4518000</v>
      </c>
    </row>
    <row r="30" spans="1:9" ht="37.5" x14ac:dyDescent="0.25">
      <c r="A30" s="23" t="s">
        <v>46</v>
      </c>
      <c r="B30" s="4" t="s">
        <v>9</v>
      </c>
      <c r="C30" s="14">
        <v>7723000.8099999996</v>
      </c>
      <c r="D30" s="16">
        <v>4435855.29</v>
      </c>
      <c r="E30" s="16">
        <v>8705000</v>
      </c>
      <c r="F30" s="16">
        <v>8155000</v>
      </c>
      <c r="G30" s="16">
        <v>8155000</v>
      </c>
    </row>
    <row r="31" spans="1:9" s="18" customFormat="1" ht="37.5" x14ac:dyDescent="0.25">
      <c r="A31" s="2" t="s">
        <v>47</v>
      </c>
      <c r="B31" s="4" t="s">
        <v>10</v>
      </c>
      <c r="C31" s="11">
        <f>C32+C37+C38</f>
        <v>2552804338.75</v>
      </c>
      <c r="D31" s="11">
        <f t="shared" ref="D31:G31" si="7">D32+D37+D38</f>
        <v>2651007695.6100001</v>
      </c>
      <c r="E31" s="11">
        <f t="shared" si="7"/>
        <v>1936373668.02</v>
      </c>
      <c r="F31" s="11">
        <f t="shared" si="7"/>
        <v>1952430758.7099998</v>
      </c>
      <c r="G31" s="11">
        <f t="shared" si="7"/>
        <v>2044860507.71</v>
      </c>
    </row>
    <row r="32" spans="1:9" s="18" customFormat="1" ht="93.75" x14ac:dyDescent="0.25">
      <c r="A32" s="2" t="s">
        <v>48</v>
      </c>
      <c r="B32" s="26" t="s">
        <v>11</v>
      </c>
      <c r="C32" s="11">
        <f>C33+C34+C35+C36</f>
        <v>2560211677.21</v>
      </c>
      <c r="D32" s="11">
        <f>D33+D34+D35+D36</f>
        <v>2667692945.3299999</v>
      </c>
      <c r="E32" s="11">
        <f>E33+E34+E35+E36</f>
        <v>1936373668.02</v>
      </c>
      <c r="F32" s="11">
        <f>F33+F34+F35+F36</f>
        <v>1952430758.7099998</v>
      </c>
      <c r="G32" s="11">
        <f>G33+G34+G35+G36</f>
        <v>2044860507.71</v>
      </c>
    </row>
    <row r="33" spans="1:7" s="18" customFormat="1" ht="56.25" x14ac:dyDescent="0.25">
      <c r="A33" s="22" t="s">
        <v>49</v>
      </c>
      <c r="B33" s="20" t="s">
        <v>22</v>
      </c>
      <c r="C33" s="27">
        <v>165289026.71000001</v>
      </c>
      <c r="D33" s="27">
        <v>157488727.18000001</v>
      </c>
      <c r="E33" s="27">
        <v>50608077.18</v>
      </c>
      <c r="F33" s="27">
        <v>48550578.07</v>
      </c>
      <c r="G33" s="27">
        <v>45421302.310000002</v>
      </c>
    </row>
    <row r="34" spans="1:7" s="18" customFormat="1" ht="75" x14ac:dyDescent="0.25">
      <c r="A34" s="22" t="s">
        <v>50</v>
      </c>
      <c r="B34" s="20" t="s">
        <v>23</v>
      </c>
      <c r="C34" s="19">
        <v>650717398.32000005</v>
      </c>
      <c r="D34" s="19">
        <v>801704270.48000002</v>
      </c>
      <c r="E34" s="19">
        <v>240726808.16999999</v>
      </c>
      <c r="F34" s="19">
        <v>186409570.27000001</v>
      </c>
      <c r="G34" s="19">
        <v>195378051.63</v>
      </c>
    </row>
    <row r="35" spans="1:7" s="18" customFormat="1" ht="56.25" x14ac:dyDescent="0.25">
      <c r="A35" s="22" t="s">
        <v>51</v>
      </c>
      <c r="B35" s="20" t="s">
        <v>24</v>
      </c>
      <c r="C35" s="19">
        <v>1557061815.4200001</v>
      </c>
      <c r="D35" s="19">
        <v>1634674993.76</v>
      </c>
      <c r="E35" s="19">
        <v>1584031908.52</v>
      </c>
      <c r="F35" s="19">
        <v>1656354386.5699999</v>
      </c>
      <c r="G35" s="19">
        <v>1742600253.5699999</v>
      </c>
    </row>
    <row r="36" spans="1:7" s="18" customFormat="1" x14ac:dyDescent="0.25">
      <c r="A36" s="22" t="s">
        <v>52</v>
      </c>
      <c r="B36" s="20" t="s">
        <v>13</v>
      </c>
      <c r="C36" s="19">
        <v>187143436.75999999</v>
      </c>
      <c r="D36" s="19">
        <v>73824953.909999996</v>
      </c>
      <c r="E36" s="19">
        <v>61006874.149999999</v>
      </c>
      <c r="F36" s="19">
        <v>61116223.799999997</v>
      </c>
      <c r="G36" s="19">
        <v>61460900.200000003</v>
      </c>
    </row>
    <row r="37" spans="1:7" s="18" customFormat="1" ht="318.75" x14ac:dyDescent="0.25">
      <c r="A37" s="2" t="s">
        <v>53</v>
      </c>
      <c r="B37" s="26" t="s">
        <v>25</v>
      </c>
      <c r="C37" s="11">
        <v>4968</v>
      </c>
      <c r="D37" s="11">
        <v>290777.67</v>
      </c>
      <c r="E37" s="11"/>
      <c r="F37" s="11"/>
      <c r="G37" s="11"/>
    </row>
    <row r="38" spans="1:7" s="18" customFormat="1" ht="112.5" x14ac:dyDescent="0.25">
      <c r="A38" s="2" t="s">
        <v>54</v>
      </c>
      <c r="B38" s="26" t="s">
        <v>57</v>
      </c>
      <c r="C38" s="11">
        <v>-7412306.46</v>
      </c>
      <c r="D38" s="11">
        <v>-16976027.390000001</v>
      </c>
      <c r="E38" s="11"/>
      <c r="F38" s="11"/>
      <c r="G38" s="11"/>
    </row>
    <row r="39" spans="1:7" s="1" customFormat="1" x14ac:dyDescent="0.25">
      <c r="A39" s="36" t="s">
        <v>12</v>
      </c>
      <c r="B39" s="37"/>
      <c r="C39" s="6">
        <f>C5+C31</f>
        <v>4366867347.8800001</v>
      </c>
      <c r="D39" s="6">
        <f>D5+D31</f>
        <v>4680072995.6100006</v>
      </c>
      <c r="E39" s="6">
        <f>E5+E31</f>
        <v>4145932690.8399997</v>
      </c>
      <c r="F39" s="6">
        <f>F5+F31</f>
        <v>4203838880.6400003</v>
      </c>
      <c r="G39" s="6">
        <f>G5+G31</f>
        <v>4364516005.3999996</v>
      </c>
    </row>
  </sheetData>
  <mergeCells count="4">
    <mergeCell ref="A39:B39"/>
    <mergeCell ref="B2:G2"/>
    <mergeCell ref="H27:I27"/>
    <mergeCell ref="A1:G1"/>
  </mergeCells>
  <pageMargins left="0.51181102362204722" right="0.43307086614173229" top="0.59055118110236227" bottom="0.31496062992125984" header="0.31496062992125984" footer="0.31496062992125984"/>
  <pageSetup paperSize="9" scale="81" fitToHeight="0" orientation="landscape" r:id="rId1"/>
  <headerFooter differentFirst="1">
    <oddHeader>&amp;C&amp;P</oddHeader>
    <oddFooter>&amp;CФорма 5.5 Методики НИФИ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Свод_Дох_вид</vt:lpstr>
      <vt:lpstr>Свод_Дох_вид!Заголовки_для_печати</vt:lpstr>
      <vt:lpstr>Свод_Дох_вид!Область_печати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Галяутдинов Ринат Рамилевич</dc:creator>
  <cp:lastModifiedBy>Лещенко Евгения Викторовна</cp:lastModifiedBy>
  <cp:lastPrinted>2024-10-28T09:14:53Z</cp:lastPrinted>
  <dcterms:created xsi:type="dcterms:W3CDTF">2015-04-28T09:53:59Z</dcterms:created>
  <dcterms:modified xsi:type="dcterms:W3CDTF">2025-12-15T06:34:12Z</dcterms:modified>
</cp:coreProperties>
</file>