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NUP\finup\Исполнение бюджета 2026\Ежеквартальный отчет по исполнению (постановлением)\2026 год\1 кв. 2026 года\Для сайта ФУ по открытости\"/>
    </mc:Choice>
  </mc:AlternateContent>
  <bookViews>
    <workbookView xWindow="0" yWindow="0" windowWidth="28800" windowHeight="11835"/>
  </bookViews>
  <sheets>
    <sheet name="Салават доходы" sheetId="6" r:id="rId1"/>
  </sheets>
  <definedNames>
    <definedName name="_xlnm.Print_Titles" localSheetId="0">'Салават доходы'!$5:$7</definedName>
  </definedNames>
  <calcPr calcId="152511"/>
</workbook>
</file>

<file path=xl/calcChain.xml><?xml version="1.0" encoding="utf-8"?>
<calcChain xmlns="http://schemas.openxmlformats.org/spreadsheetml/2006/main">
  <c r="H16" i="6" l="1"/>
  <c r="H8" i="6"/>
  <c r="E8" i="6"/>
  <c r="F9" i="6"/>
  <c r="B24" i="6"/>
  <c r="H49" i="6"/>
  <c r="F34" i="6" l="1"/>
  <c r="E24" i="6"/>
  <c r="D40" i="6"/>
  <c r="D38" i="6"/>
  <c r="G17" i="6"/>
  <c r="D17" i="6"/>
  <c r="D29" i="6"/>
  <c r="C42" i="6" l="1"/>
  <c r="C41" i="6" s="1"/>
  <c r="B42" i="6"/>
  <c r="B41" i="6" s="1"/>
  <c r="C34" i="6"/>
  <c r="B34" i="6"/>
  <c r="C27" i="6"/>
  <c r="B27" i="6"/>
  <c r="C24" i="6"/>
  <c r="D24" i="6" s="1"/>
  <c r="C19" i="6"/>
  <c r="B19" i="6"/>
  <c r="C14" i="6"/>
  <c r="B14" i="6"/>
  <c r="C12" i="6"/>
  <c r="B12" i="6"/>
  <c r="C10" i="6"/>
  <c r="B10" i="6"/>
  <c r="C9" i="6" l="1"/>
  <c r="C8" i="6" s="1"/>
  <c r="B9" i="6"/>
  <c r="B8" i="6" s="1"/>
  <c r="H37" i="6"/>
  <c r="H38" i="6"/>
  <c r="F24" i="6"/>
  <c r="G38" i="6" l="1"/>
  <c r="E34" i="6"/>
  <c r="E12" i="6"/>
  <c r="F10" i="6"/>
  <c r="E10" i="6"/>
  <c r="D37" i="6"/>
  <c r="F12" i="6" l="1"/>
  <c r="F27" i="6" l="1"/>
  <c r="H20" i="6" l="1"/>
  <c r="G20" i="6"/>
  <c r="D33" i="6"/>
  <c r="D34" i="6"/>
  <c r="G37" i="6"/>
  <c r="H36" i="6"/>
  <c r="G36" i="6"/>
  <c r="D36" i="6"/>
  <c r="H35" i="6"/>
  <c r="G35" i="6"/>
  <c r="D35" i="6"/>
  <c r="H28" i="6"/>
  <c r="H29" i="6"/>
  <c r="H30" i="6"/>
  <c r="H31" i="6"/>
  <c r="G28" i="6"/>
  <c r="G29" i="6"/>
  <c r="G31" i="6"/>
  <c r="E27" i="6"/>
  <c r="D31" i="6"/>
  <c r="D30" i="6"/>
  <c r="D28" i="6"/>
  <c r="H17" i="6"/>
  <c r="G18" i="6"/>
  <c r="G26" i="6"/>
  <c r="F42" i="6"/>
  <c r="F41" i="6" s="1"/>
  <c r="E42" i="6"/>
  <c r="E41" i="6" s="1"/>
  <c r="F19" i="6"/>
  <c r="E19" i="6"/>
  <c r="F14" i="6"/>
  <c r="E14" i="6"/>
  <c r="D20" i="6"/>
  <c r="D18" i="6"/>
  <c r="E9" i="6" l="1"/>
  <c r="F8" i="6"/>
  <c r="H34" i="6"/>
  <c r="G34" i="6"/>
  <c r="G40" i="6"/>
  <c r="H9" i="6" l="1"/>
  <c r="H10" i="6"/>
  <c r="H11" i="6"/>
  <c r="H12" i="6"/>
  <c r="H13" i="6"/>
  <c r="H14" i="6"/>
  <c r="H15" i="6"/>
  <c r="H18" i="6"/>
  <c r="H19" i="6"/>
  <c r="H21" i="6"/>
  <c r="H22" i="6"/>
  <c r="H23" i="6"/>
  <c r="H26" i="6"/>
  <c r="H27" i="6"/>
  <c r="H32" i="6"/>
  <c r="H33" i="6"/>
  <c r="H39" i="6"/>
  <c r="H41" i="6"/>
  <c r="H42" i="6"/>
  <c r="H43" i="6"/>
  <c r="H44" i="6"/>
  <c r="H45" i="6"/>
  <c r="H46" i="6"/>
  <c r="H50" i="6"/>
  <c r="G9" i="6"/>
  <c r="G10" i="6"/>
  <c r="G11" i="6"/>
  <c r="G12" i="6"/>
  <c r="G13" i="6"/>
  <c r="G14" i="6"/>
  <c r="G15" i="6"/>
  <c r="G19" i="6"/>
  <c r="G21" i="6"/>
  <c r="G22" i="6"/>
  <c r="G23" i="6"/>
  <c r="G27" i="6"/>
  <c r="G33" i="6"/>
  <c r="G39" i="6"/>
  <c r="G41" i="6"/>
  <c r="G42" i="6"/>
  <c r="G43" i="6"/>
  <c r="G44" i="6"/>
  <c r="G45" i="6"/>
  <c r="G46" i="6"/>
  <c r="G8" i="6"/>
  <c r="D12" i="6" l="1"/>
  <c r="D13" i="6"/>
  <c r="D14" i="6"/>
  <c r="D15" i="6"/>
  <c r="D19" i="6"/>
  <c r="D21" i="6"/>
  <c r="D22" i="6"/>
  <c r="D23" i="6"/>
  <c r="D25" i="6"/>
  <c r="D26" i="6"/>
  <c r="D27" i="6"/>
  <c r="D32" i="6"/>
  <c r="D39" i="6"/>
  <c r="D41" i="6"/>
  <c r="D42" i="6"/>
  <c r="D43" i="6"/>
  <c r="D44" i="6"/>
  <c r="D45" i="6"/>
  <c r="D46" i="6"/>
  <c r="D11" i="6"/>
  <c r="D10" i="6"/>
  <c r="D8" i="6"/>
  <c r="D9" i="6" l="1"/>
</calcChain>
</file>

<file path=xl/sharedStrings.xml><?xml version="1.0" encoding="utf-8"?>
<sst xmlns="http://schemas.openxmlformats.org/spreadsheetml/2006/main" count="73" uniqueCount="54">
  <si>
    <t>Наименование показателя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</si>
  <si>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</si>
  <si>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</si>
  <si>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</si>
  <si>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</si>
  <si>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</si>
  <si>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</si>
  <si>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</si>
  <si>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НАЛОГИ НА ИМУЩЕСТВО</t>
  </si>
  <si>
    <t>Налог на имущество организаций</t>
  </si>
  <si>
    <t>НАЛОГИ, СБОРЫ И РЕГУЛЯРНЫЕ ПЛАТЕЖИ ЗА ПОЛЬЗОВАНИЕ ПРИРОДНЫМИ РЕСУРСАМИ</t>
  </si>
  <si>
    <t>Налог на добычу полезных ископаемых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</si>
  <si>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</si>
  <si>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</si>
  <si>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</si>
  <si>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</si>
  <si>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</si>
  <si>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</si>
  <si>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</si>
  <si>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</si>
  <si>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</si>
  <si>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</si>
  <si>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</si>
  <si>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</si>
  <si>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</si>
  <si>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</si>
  <si>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</si>
  <si>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</si>
  <si>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 xml:space="preserve">Единица измерения:  руб. </t>
  </si>
  <si>
    <t>План</t>
  </si>
  <si>
    <t>Отчет</t>
  </si>
  <si>
    <t>% исполнения</t>
  </si>
  <si>
    <t>Доходы бюджета, всего</t>
  </si>
  <si>
    <t>Х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</si>
  <si>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</si>
  <si>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</si>
  <si>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</si>
  <si>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</si>
  <si>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</si>
  <si>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</si>
  <si>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</si>
  <si>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</si>
  <si>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</si>
  <si>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</si>
  <si>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</si>
  <si>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</si>
  <si>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НАЛОГОВЫЕ И НЕНАЛОГОВЫЕ ДОХОДЫ</t>
  </si>
  <si>
    <t>Доходы от приватизации имущества,  находящегося в государственной муниципальной собственности</t>
  </si>
  <si>
    <t>Сведения об исполнении бюджета городского округа город Салават Республики Башкортостан за январь-март 2026 года</t>
  </si>
  <si>
    <t>по доходам в разрезе видов доходов в сравнении с запланированными годовыми значениями и cо значениями за январь-март 2025 года</t>
  </si>
  <si>
    <t>на 1 апреля 2025 года</t>
  </si>
  <si>
    <t>на 1 апреля 2026 года</t>
  </si>
  <si>
    <t>2026 год 
к 2025 году, %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</si>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</sst>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4" fontId="1" fillId="0" borderId="1">
      <alignment horizontal="right" shrinkToFit="1"/>
    </xf>
    <xf numFmtId="4" fontId="1" fillId="0" borderId="2">
      <alignment horizontal="right" shrinkToFit="1"/>
    </xf>
    <xf numFmtId="4" fontId="1" fillId="0" borderId="6">
      <alignment horizontal="right" shrinkToFit="1"/>
    </xf>
  </cellStyleXfs>
  <cellXfs count="30"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7" fillId="0" borderId="4" xfId="1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</cellXfs>
  <cellStyles count="5">
    <cellStyle name="Normal" xfId="1"/>
    <cellStyle name="xl45" xfId="2"/>
    <cellStyle name="xl92" xfId="3"/>
    <cellStyle name="xl93" xfId="4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="110" zoomScaleNormal="110" workbookViewId="0">
      <selection activeCell="H48" sqref="H48"/>
    </sheetView>
  </sheetViews>
  <sheetFormatPr defaultRowHeight="12" x14ac:dyDescent="0.25"/>
  <cols>
    <col min="1" max="1" width="43.7109375" style="15" customWidth="1"/>
    <col min="2" max="3" width="14.7109375" style="16" bestFit="1" customWidth="1"/>
    <col min="4" max="4" width="11.140625" style="16" customWidth="1"/>
    <col min="5" max="6" width="14.7109375" style="16" bestFit="1" customWidth="1"/>
    <col min="7" max="7" width="11.140625" style="16" customWidth="1"/>
    <col min="8" max="8" width="10" style="16" customWidth="1"/>
    <col min="9" max="16384" width="9.140625" style="1"/>
  </cols>
  <sheetData>
    <row r="1" spans="1:9" x14ac:dyDescent="0.25">
      <c r="A1" s="23" t="s">
        <v>48</v>
      </c>
      <c r="B1" s="23"/>
      <c r="C1" s="23"/>
      <c r="D1" s="23"/>
      <c r="E1" s="23"/>
      <c r="F1" s="23"/>
      <c r="G1" s="23"/>
      <c r="H1" s="23"/>
    </row>
    <row r="2" spans="1:9" x14ac:dyDescent="0.25">
      <c r="A2" s="23" t="s">
        <v>49</v>
      </c>
      <c r="B2" s="23"/>
      <c r="C2" s="23"/>
      <c r="D2" s="23"/>
      <c r="E2" s="23"/>
      <c r="F2" s="23"/>
      <c r="G2" s="23"/>
      <c r="H2" s="23"/>
    </row>
    <row r="3" spans="1:9" x14ac:dyDescent="0.25">
      <c r="A3" s="2"/>
      <c r="B3" s="2"/>
      <c r="C3" s="2"/>
      <c r="D3" s="2"/>
      <c r="E3" s="2"/>
      <c r="F3" s="2"/>
      <c r="G3" s="2"/>
      <c r="H3" s="2"/>
    </row>
    <row r="4" spans="1:9" x14ac:dyDescent="0.25">
      <c r="A4" s="3" t="s">
        <v>28</v>
      </c>
    </row>
    <row r="5" spans="1:9" s="5" customFormat="1" x14ac:dyDescent="0.25">
      <c r="A5" s="25" t="s">
        <v>0</v>
      </c>
      <c r="B5" s="24" t="s">
        <v>50</v>
      </c>
      <c r="C5" s="24"/>
      <c r="D5" s="24"/>
      <c r="E5" s="29" t="s">
        <v>51</v>
      </c>
      <c r="F5" s="29"/>
      <c r="G5" s="29"/>
      <c r="H5" s="27" t="s">
        <v>52</v>
      </c>
      <c r="I5" s="4"/>
    </row>
    <row r="6" spans="1:9" s="9" customFormat="1" ht="24" x14ac:dyDescent="0.25">
      <c r="A6" s="26"/>
      <c r="B6" s="6" t="s">
        <v>29</v>
      </c>
      <c r="C6" s="6" t="s">
        <v>30</v>
      </c>
      <c r="D6" s="7" t="s">
        <v>31</v>
      </c>
      <c r="E6" s="6" t="s">
        <v>29</v>
      </c>
      <c r="F6" s="6" t="s">
        <v>30</v>
      </c>
      <c r="G6" s="7" t="s">
        <v>31</v>
      </c>
      <c r="H6" s="28"/>
      <c r="I6" s="8"/>
    </row>
    <row r="7" spans="1:9" x14ac:dyDescent="0.25">
      <c r="A7" s="10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9" s="13" customFormat="1" x14ac:dyDescent="0.25">
      <c r="A8" s="12" t="s">
        <v>32</v>
      </c>
      <c r="B8" s="17">
        <f>B9+B41</f>
        <v>4618432817.7999992</v>
      </c>
      <c r="C8" s="17">
        <f>C9+C41</f>
        <v>917755289.73000002</v>
      </c>
      <c r="D8" s="18">
        <f t="shared" ref="D8:D18" si="0">C8/B8*100</f>
        <v>19.871573885255188</v>
      </c>
      <c r="E8" s="17">
        <f>E9+E41</f>
        <v>4203613282.2399998</v>
      </c>
      <c r="F8" s="17">
        <f>F9+F41</f>
        <v>814877849.44999993</v>
      </c>
      <c r="G8" s="18">
        <f>F8/E8*100</f>
        <v>19.385176388437237</v>
      </c>
      <c r="H8" s="18">
        <f>F8/C8*100</f>
        <v>88.790319006467811</v>
      </c>
    </row>
    <row r="9" spans="1:9" s="13" customFormat="1" x14ac:dyDescent="0.25">
      <c r="A9" s="12" t="s">
        <v>46</v>
      </c>
      <c r="B9" s="17">
        <f>B10+B12+B14+B19+B24+B26+B27+B32+B33+B34+B39+B40</f>
        <v>1822726600</v>
      </c>
      <c r="C9" s="17">
        <f>C10+C12+C14+C19+C24+C26+C27+C32+C33+C34+C39+C40</f>
        <v>412371122.02000004</v>
      </c>
      <c r="D9" s="18">
        <f t="shared" si="0"/>
        <v>22.623860430851234</v>
      </c>
      <c r="E9" s="17">
        <f>E10+E12+E14+E19+E24+E26+E27+E32+E33+E34+E39+E40</f>
        <v>2209559022.8199997</v>
      </c>
      <c r="F9" s="17">
        <f>F10+F12+F14+F19+F24+F26+F27+F32+F33+F34+F39+F40</f>
        <v>434672710.19999999</v>
      </c>
      <c r="G9" s="18">
        <f t="shared" ref="G9:G46" si="1">F9/E9*100</f>
        <v>19.672373795439015</v>
      </c>
      <c r="H9" s="18">
        <f t="shared" ref="H9:H23" si="2">F9/C9*100</f>
        <v>105.40813529103484</v>
      </c>
    </row>
    <row r="10" spans="1:9" s="13" customFormat="1" x14ac:dyDescent="0.25">
      <c r="A10" s="12" t="s">
        <v>1</v>
      </c>
      <c r="B10" s="17">
        <f>B11</f>
        <v>1002667730</v>
      </c>
      <c r="C10" s="17">
        <f>C11</f>
        <v>217155387.75</v>
      </c>
      <c r="D10" s="18">
        <f t="shared" si="0"/>
        <v>21.657761714341799</v>
      </c>
      <c r="E10" s="17">
        <f>E11</f>
        <v>1450983722.8199999</v>
      </c>
      <c r="F10" s="17">
        <f>F11</f>
        <v>297008095.23000002</v>
      </c>
      <c r="G10" s="18">
        <f t="shared" si="1"/>
        <v>20.469429846722338</v>
      </c>
      <c r="H10" s="18">
        <f t="shared" si="2"/>
        <v>136.77215118048574</v>
      </c>
    </row>
    <row r="11" spans="1:9" x14ac:dyDescent="0.25">
      <c r="A11" s="14" t="s">
        <v>2</v>
      </c>
      <c r="B11" s="19">
        <v>1002667730</v>
      </c>
      <c r="C11" s="19">
        <v>217155387.75</v>
      </c>
      <c r="D11" s="20">
        <f t="shared" si="0"/>
        <v>21.657761714341799</v>
      </c>
      <c r="E11" s="19">
        <v>1450983722.8199999</v>
      </c>
      <c r="F11" s="19">
        <v>297008095.23000002</v>
      </c>
      <c r="G11" s="20">
        <f t="shared" si="1"/>
        <v>20.469429846722338</v>
      </c>
      <c r="H11" s="20">
        <f t="shared" si="2"/>
        <v>136.77215118048574</v>
      </c>
    </row>
    <row r="12" spans="1:9" s="13" customFormat="1" ht="36" x14ac:dyDescent="0.25">
      <c r="A12" s="12" t="s">
        <v>3</v>
      </c>
      <c r="B12" s="17">
        <f>B13</f>
        <v>7500000</v>
      </c>
      <c r="C12" s="17">
        <f>C13</f>
        <v>1776693.83</v>
      </c>
      <c r="D12" s="18">
        <f t="shared" si="0"/>
        <v>23.689251066666667</v>
      </c>
      <c r="E12" s="17">
        <f>E13</f>
        <v>8233000</v>
      </c>
      <c r="F12" s="17">
        <f>F13</f>
        <v>1783713.21</v>
      </c>
      <c r="G12" s="18">
        <f t="shared" si="1"/>
        <v>21.665410057087332</v>
      </c>
      <c r="H12" s="18">
        <f t="shared" si="2"/>
        <v>100.3950810140428</v>
      </c>
    </row>
    <row r="13" spans="1:9" ht="24" x14ac:dyDescent="0.25">
      <c r="A13" s="14" t="s">
        <v>4</v>
      </c>
      <c r="B13" s="19">
        <v>7500000</v>
      </c>
      <c r="C13" s="19">
        <v>1776693.83</v>
      </c>
      <c r="D13" s="20">
        <f t="shared" si="0"/>
        <v>23.689251066666667</v>
      </c>
      <c r="E13" s="19">
        <v>8233000</v>
      </c>
      <c r="F13" s="19">
        <v>1783713.21</v>
      </c>
      <c r="G13" s="20">
        <f t="shared" si="1"/>
        <v>21.665410057087332</v>
      </c>
      <c r="H13" s="20">
        <f t="shared" si="2"/>
        <v>100.3950810140428</v>
      </c>
    </row>
    <row r="14" spans="1:9" s="13" customFormat="1" x14ac:dyDescent="0.25">
      <c r="A14" s="12" t="s">
        <v>5</v>
      </c>
      <c r="B14" s="17">
        <f>B15+B16+B17+B18</f>
        <v>256307700</v>
      </c>
      <c r="C14" s="17">
        <f>C15+C16+C17+C18</f>
        <v>39001185.260000005</v>
      </c>
      <c r="D14" s="18">
        <f t="shared" si="0"/>
        <v>15.216548414269257</v>
      </c>
      <c r="E14" s="17">
        <f>E15+E16+E17+E18</f>
        <v>66420000</v>
      </c>
      <c r="F14" s="17">
        <f>F15+F16+F17+F18</f>
        <v>9961908.709999999</v>
      </c>
      <c r="G14" s="18">
        <f t="shared" si="1"/>
        <v>14.998356985847636</v>
      </c>
      <c r="H14" s="18">
        <f t="shared" si="2"/>
        <v>25.542579394931952</v>
      </c>
    </row>
    <row r="15" spans="1:9" ht="24" x14ac:dyDescent="0.25">
      <c r="A15" s="14" t="s">
        <v>6</v>
      </c>
      <c r="B15" s="19">
        <v>229587700</v>
      </c>
      <c r="C15" s="19">
        <v>28705861.190000001</v>
      </c>
      <c r="D15" s="20">
        <f t="shared" si="0"/>
        <v>12.5032225985974</v>
      </c>
      <c r="E15" s="19">
        <v>47400000</v>
      </c>
      <c r="F15" s="19">
        <v>12926872.52</v>
      </c>
      <c r="G15" s="20">
        <f t="shared" si="1"/>
        <v>27.271882953586495</v>
      </c>
      <c r="H15" s="20">
        <f t="shared" si="2"/>
        <v>45.03217107627907</v>
      </c>
    </row>
    <row r="16" spans="1:9" ht="24" x14ac:dyDescent="0.25">
      <c r="A16" s="14" t="s">
        <v>34</v>
      </c>
      <c r="B16" s="19">
        <v>0</v>
      </c>
      <c r="C16" s="19">
        <v>-2341.64</v>
      </c>
      <c r="D16" s="20" t="s">
        <v>33</v>
      </c>
      <c r="E16" s="19">
        <v>0</v>
      </c>
      <c r="F16" s="19">
        <v>0</v>
      </c>
      <c r="G16" s="20" t="s">
        <v>33</v>
      </c>
      <c r="H16" s="20">
        <f>F16/C16*100</f>
        <v>0</v>
      </c>
    </row>
    <row r="17" spans="1:8" x14ac:dyDescent="0.25">
      <c r="A17" s="14" t="s">
        <v>7</v>
      </c>
      <c r="B17" s="19">
        <v>320000</v>
      </c>
      <c r="C17" s="19">
        <v>510536</v>
      </c>
      <c r="D17" s="20">
        <f t="shared" si="0"/>
        <v>159.54250000000002</v>
      </c>
      <c r="E17" s="19">
        <v>840000</v>
      </c>
      <c r="F17" s="19">
        <v>314180</v>
      </c>
      <c r="G17" s="20">
        <f t="shared" si="1"/>
        <v>37.402380952380952</v>
      </c>
      <c r="H17" s="20">
        <f t="shared" si="2"/>
        <v>61.539245028754095</v>
      </c>
    </row>
    <row r="18" spans="1:8" ht="24" x14ac:dyDescent="0.25">
      <c r="A18" s="14" t="s">
        <v>35</v>
      </c>
      <c r="B18" s="19">
        <v>26400000</v>
      </c>
      <c r="C18" s="19">
        <v>9787129.7100000009</v>
      </c>
      <c r="D18" s="20">
        <f t="shared" si="0"/>
        <v>37.072461022727275</v>
      </c>
      <c r="E18" s="19">
        <v>18180000</v>
      </c>
      <c r="F18" s="19">
        <v>-3279143.81</v>
      </c>
      <c r="G18" s="20">
        <f t="shared" si="1"/>
        <v>-18.037094664466448</v>
      </c>
      <c r="H18" s="20">
        <f t="shared" si="2"/>
        <v>-33.504652611781928</v>
      </c>
    </row>
    <row r="19" spans="1:8" s="13" customFormat="1" x14ac:dyDescent="0.25">
      <c r="A19" s="12" t="s">
        <v>8</v>
      </c>
      <c r="B19" s="17">
        <f>B20+B21+B22+B23</f>
        <v>211510000</v>
      </c>
      <c r="C19" s="17">
        <f>C20+C21+C22+C23</f>
        <v>45205640.82</v>
      </c>
      <c r="D19" s="18">
        <f t="shared" ref="D19:D46" si="3">C19/B19*100</f>
        <v>21.372814911824499</v>
      </c>
      <c r="E19" s="17">
        <f>E20+E21+E22+E23</f>
        <v>253694300</v>
      </c>
      <c r="F19" s="17">
        <f>F20+F21+F22+F23</f>
        <v>49057998.410000004</v>
      </c>
      <c r="G19" s="18">
        <f t="shared" si="1"/>
        <v>19.337446056139221</v>
      </c>
      <c r="H19" s="18">
        <f t="shared" si="2"/>
        <v>108.52185152144914</v>
      </c>
    </row>
    <row r="20" spans="1:8" s="13" customFormat="1" x14ac:dyDescent="0.25">
      <c r="A20" s="14" t="s">
        <v>36</v>
      </c>
      <c r="B20" s="19">
        <v>56890000</v>
      </c>
      <c r="C20" s="19">
        <v>2489472.86</v>
      </c>
      <c r="D20" s="20">
        <f t="shared" si="3"/>
        <v>4.375941044120232</v>
      </c>
      <c r="E20" s="19">
        <v>72251000</v>
      </c>
      <c r="F20" s="19">
        <v>2635286.0699999998</v>
      </c>
      <c r="G20" s="20">
        <f t="shared" si="1"/>
        <v>3.6474042850617985</v>
      </c>
      <c r="H20" s="20">
        <f t="shared" si="2"/>
        <v>105.85719219288859</v>
      </c>
    </row>
    <row r="21" spans="1:8" x14ac:dyDescent="0.25">
      <c r="A21" s="14" t="s">
        <v>9</v>
      </c>
      <c r="B21" s="19">
        <v>57400000</v>
      </c>
      <c r="C21" s="19">
        <v>16339727.279999999</v>
      </c>
      <c r="D21" s="20">
        <f t="shared" si="3"/>
        <v>28.466423832752614</v>
      </c>
      <c r="E21" s="19">
        <v>65243300</v>
      </c>
      <c r="F21" s="19">
        <v>20527875.48</v>
      </c>
      <c r="G21" s="20">
        <f t="shared" si="1"/>
        <v>31.463576305919538</v>
      </c>
      <c r="H21" s="20">
        <f t="shared" si="2"/>
        <v>125.63168973527692</v>
      </c>
    </row>
    <row r="22" spans="1:8" x14ac:dyDescent="0.25">
      <c r="A22" s="14" t="s">
        <v>37</v>
      </c>
      <c r="B22" s="19">
        <v>84220000</v>
      </c>
      <c r="C22" s="19">
        <v>25818818.219999999</v>
      </c>
      <c r="D22" s="20">
        <f t="shared" si="3"/>
        <v>30.656397791498456</v>
      </c>
      <c r="E22" s="19">
        <v>104700000</v>
      </c>
      <c r="F22" s="19">
        <v>25135278.23</v>
      </c>
      <c r="G22" s="20">
        <f t="shared" si="1"/>
        <v>24.006951509073541</v>
      </c>
      <c r="H22" s="20">
        <f t="shared" si="2"/>
        <v>97.352551212160023</v>
      </c>
    </row>
    <row r="23" spans="1:8" x14ac:dyDescent="0.25">
      <c r="A23" s="14" t="s">
        <v>38</v>
      </c>
      <c r="B23" s="19">
        <v>13000000</v>
      </c>
      <c r="C23" s="19">
        <v>557622.46</v>
      </c>
      <c r="D23" s="20">
        <f t="shared" si="3"/>
        <v>4.2894035384615385</v>
      </c>
      <c r="E23" s="19">
        <v>11500000</v>
      </c>
      <c r="F23" s="19">
        <v>759558.63</v>
      </c>
      <c r="G23" s="20">
        <f t="shared" si="1"/>
        <v>6.604857652173914</v>
      </c>
      <c r="H23" s="20">
        <f t="shared" si="2"/>
        <v>136.2137798394993</v>
      </c>
    </row>
    <row r="24" spans="1:8" s="13" customFormat="1" ht="24" x14ac:dyDescent="0.25">
      <c r="A24" s="12" t="s">
        <v>10</v>
      </c>
      <c r="B24" s="17">
        <f>SUM(B25)</f>
        <v>140000</v>
      </c>
      <c r="C24" s="17">
        <f>C25</f>
        <v>0</v>
      </c>
      <c r="D24" s="18">
        <f>C24/B24*100</f>
        <v>0</v>
      </c>
      <c r="E24" s="17">
        <f>E25</f>
        <v>0</v>
      </c>
      <c r="F24" s="17">
        <f>F25</f>
        <v>127463</v>
      </c>
      <c r="G24" s="18" t="s">
        <v>33</v>
      </c>
      <c r="H24" s="18">
        <v>0</v>
      </c>
    </row>
    <row r="25" spans="1:8" x14ac:dyDescent="0.25">
      <c r="A25" s="14" t="s">
        <v>11</v>
      </c>
      <c r="B25" s="19">
        <v>140000</v>
      </c>
      <c r="C25" s="19">
        <v>0</v>
      </c>
      <c r="D25" s="20">
        <f t="shared" si="3"/>
        <v>0</v>
      </c>
      <c r="E25" s="19">
        <v>0</v>
      </c>
      <c r="F25" s="19">
        <v>127463</v>
      </c>
      <c r="G25" s="20" t="s">
        <v>33</v>
      </c>
      <c r="H25" s="20">
        <v>0</v>
      </c>
    </row>
    <row r="26" spans="1:8" s="13" customFormat="1" x14ac:dyDescent="0.25">
      <c r="A26" s="12" t="s">
        <v>12</v>
      </c>
      <c r="B26" s="17">
        <v>23710000</v>
      </c>
      <c r="C26" s="17">
        <v>14600946.289999999</v>
      </c>
      <c r="D26" s="18">
        <f t="shared" si="3"/>
        <v>61.581384605651621</v>
      </c>
      <c r="E26" s="17">
        <v>60020000</v>
      </c>
      <c r="F26" s="17">
        <v>13254313.859999999</v>
      </c>
      <c r="G26" s="18">
        <f t="shared" si="1"/>
        <v>22.083162045984668</v>
      </c>
      <c r="H26" s="18">
        <f t="shared" ref="H26:H46" si="4">F26/C26*100</f>
        <v>90.777087982836491</v>
      </c>
    </row>
    <row r="27" spans="1:8" s="13" customFormat="1" ht="36" x14ac:dyDescent="0.25">
      <c r="A27" s="12" t="s">
        <v>13</v>
      </c>
      <c r="B27" s="17">
        <f>B28+B29+B30+B31</f>
        <v>141292600</v>
      </c>
      <c r="C27" s="17">
        <f>C28+C29+C30+C31</f>
        <v>38584264.929999992</v>
      </c>
      <c r="D27" s="18">
        <f t="shared" si="3"/>
        <v>27.308057838839396</v>
      </c>
      <c r="E27" s="17">
        <f>E28+E29+E30+E31</f>
        <v>152954160</v>
      </c>
      <c r="F27" s="17">
        <f>F28+F29+F30+F31</f>
        <v>35393414.25</v>
      </c>
      <c r="G27" s="18">
        <f t="shared" si="1"/>
        <v>23.13988338074623</v>
      </c>
      <c r="H27" s="18">
        <f t="shared" si="4"/>
        <v>91.73017631464829</v>
      </c>
    </row>
    <row r="28" spans="1:8" s="13" customFormat="1" ht="72" x14ac:dyDescent="0.25">
      <c r="A28" s="14" t="s">
        <v>39</v>
      </c>
      <c r="B28" s="19">
        <v>131980000</v>
      </c>
      <c r="C28" s="19">
        <v>35855963.079999998</v>
      </c>
      <c r="D28" s="20">
        <f t="shared" si="3"/>
        <v>27.167724715866036</v>
      </c>
      <c r="E28" s="19">
        <v>142954160</v>
      </c>
      <c r="F28" s="19">
        <v>33389305.18</v>
      </c>
      <c r="G28" s="20">
        <f t="shared" si="1"/>
        <v>23.356651656726886</v>
      </c>
      <c r="H28" s="20">
        <f t="shared" si="4"/>
        <v>93.120648036990332</v>
      </c>
    </row>
    <row r="29" spans="1:8" s="13" customFormat="1" ht="36" x14ac:dyDescent="0.25">
      <c r="A29" s="14" t="s">
        <v>40</v>
      </c>
      <c r="B29" s="19">
        <v>1500000</v>
      </c>
      <c r="C29" s="19">
        <v>778196.66</v>
      </c>
      <c r="D29" s="20">
        <f t="shared" si="3"/>
        <v>51.87977733333333</v>
      </c>
      <c r="E29" s="19">
        <v>2000000</v>
      </c>
      <c r="F29" s="19">
        <v>153770.07999999999</v>
      </c>
      <c r="G29" s="20">
        <f t="shared" si="1"/>
        <v>7.6885039999999991</v>
      </c>
      <c r="H29" s="20">
        <f t="shared" si="4"/>
        <v>19.759796964433125</v>
      </c>
    </row>
    <row r="30" spans="1:8" s="13" customFormat="1" ht="24" x14ac:dyDescent="0.25">
      <c r="A30" s="14" t="s">
        <v>41</v>
      </c>
      <c r="B30" s="19">
        <v>100000</v>
      </c>
      <c r="C30" s="19">
        <v>-124260</v>
      </c>
      <c r="D30" s="20">
        <f t="shared" si="3"/>
        <v>-124.25999999999999</v>
      </c>
      <c r="E30" s="19">
        <v>0</v>
      </c>
      <c r="F30" s="19">
        <v>0</v>
      </c>
      <c r="G30" s="20" t="s">
        <v>33</v>
      </c>
      <c r="H30" s="20">
        <f t="shared" si="4"/>
        <v>0</v>
      </c>
    </row>
    <row r="31" spans="1:8" s="13" customFormat="1" ht="72" x14ac:dyDescent="0.25">
      <c r="A31" s="14" t="s">
        <v>42</v>
      </c>
      <c r="B31" s="19">
        <v>7712600</v>
      </c>
      <c r="C31" s="19">
        <v>2074365.19</v>
      </c>
      <c r="D31" s="20">
        <f t="shared" si="3"/>
        <v>26.895796359204414</v>
      </c>
      <c r="E31" s="19">
        <v>8000000</v>
      </c>
      <c r="F31" s="19">
        <v>1850338.99</v>
      </c>
      <c r="G31" s="20">
        <f t="shared" si="1"/>
        <v>23.129237374999999</v>
      </c>
      <c r="H31" s="20">
        <f t="shared" si="4"/>
        <v>89.200252632469216</v>
      </c>
    </row>
    <row r="32" spans="1:8" s="13" customFormat="1" ht="24" x14ac:dyDescent="0.25">
      <c r="A32" s="12" t="s">
        <v>14</v>
      </c>
      <c r="B32" s="17">
        <v>7513000</v>
      </c>
      <c r="C32" s="17">
        <v>2298906.06</v>
      </c>
      <c r="D32" s="18">
        <f t="shared" si="3"/>
        <v>30.599042459736459</v>
      </c>
      <c r="E32" s="17">
        <v>0</v>
      </c>
      <c r="F32" s="17">
        <v>0</v>
      </c>
      <c r="G32" s="18" t="s">
        <v>33</v>
      </c>
      <c r="H32" s="18">
        <f t="shared" si="4"/>
        <v>0</v>
      </c>
    </row>
    <row r="33" spans="1:8" s="13" customFormat="1" ht="24" x14ac:dyDescent="0.25">
      <c r="A33" s="12" t="s">
        <v>15</v>
      </c>
      <c r="B33" s="17">
        <v>5122070</v>
      </c>
      <c r="C33" s="17">
        <v>481782.24</v>
      </c>
      <c r="D33" s="18">
        <f t="shared" si="3"/>
        <v>9.4060065559432022</v>
      </c>
      <c r="E33" s="17">
        <v>5357840</v>
      </c>
      <c r="F33" s="17">
        <v>785534.07</v>
      </c>
      <c r="G33" s="18">
        <f t="shared" si="1"/>
        <v>14.661394703835873</v>
      </c>
      <c r="H33" s="18">
        <f t="shared" si="4"/>
        <v>163.04753574976112</v>
      </c>
    </row>
    <row r="34" spans="1:8" s="13" customFormat="1" ht="24" x14ac:dyDescent="0.25">
      <c r="A34" s="12" t="s">
        <v>16</v>
      </c>
      <c r="B34" s="17">
        <f>B35+B36+B37+B38</f>
        <v>155000000</v>
      </c>
      <c r="C34" s="17">
        <f>C35+C36+C37+C38</f>
        <v>52198106.649999991</v>
      </c>
      <c r="D34" s="18">
        <f>C34/B34*100</f>
        <v>33.676197838709669</v>
      </c>
      <c r="E34" s="17">
        <f>E35+E36+E37+E38</f>
        <v>199224000</v>
      </c>
      <c r="F34" s="17">
        <f>F35+F36+F37+F38</f>
        <v>26222930.779999997</v>
      </c>
      <c r="G34" s="18">
        <f t="shared" si="1"/>
        <v>13.162536029795605</v>
      </c>
      <c r="H34" s="18">
        <f t="shared" si="4"/>
        <v>50.237321740098018</v>
      </c>
    </row>
    <row r="35" spans="1:8" s="13" customFormat="1" ht="72" x14ac:dyDescent="0.25">
      <c r="A35" s="14" t="s">
        <v>43</v>
      </c>
      <c r="B35" s="19">
        <v>63000000</v>
      </c>
      <c r="C35" s="19">
        <v>16972967.039999999</v>
      </c>
      <c r="D35" s="20">
        <f t="shared" ref="D35:D38" si="5">C35/B35*100</f>
        <v>26.941217523809524</v>
      </c>
      <c r="E35" s="19">
        <v>64000000</v>
      </c>
      <c r="F35" s="19">
        <v>18900518.539999999</v>
      </c>
      <c r="G35" s="20">
        <f t="shared" ref="G35:G38" si="6">F35/E35*100</f>
        <v>29.532060218750001</v>
      </c>
      <c r="H35" s="20">
        <f t="shared" ref="H35:H38" si="7">F35/C35*100</f>
        <v>111.35659720222965</v>
      </c>
    </row>
    <row r="36" spans="1:8" s="13" customFormat="1" ht="24" x14ac:dyDescent="0.25">
      <c r="A36" s="14" t="s">
        <v>44</v>
      </c>
      <c r="B36" s="19">
        <v>41000000</v>
      </c>
      <c r="C36" s="19">
        <v>22522297.829999998</v>
      </c>
      <c r="D36" s="20">
        <f t="shared" si="5"/>
        <v>54.932433731707306</v>
      </c>
      <c r="E36" s="19">
        <v>82000000</v>
      </c>
      <c r="F36" s="19">
        <v>5290109.22</v>
      </c>
      <c r="G36" s="20">
        <f t="shared" si="6"/>
        <v>6.4513527073170733</v>
      </c>
      <c r="H36" s="20">
        <f t="shared" si="7"/>
        <v>23.488319264446918</v>
      </c>
    </row>
    <row r="37" spans="1:8" s="13" customFormat="1" ht="60" x14ac:dyDescent="0.25">
      <c r="A37" s="14" t="s">
        <v>45</v>
      </c>
      <c r="B37" s="19">
        <v>1000000</v>
      </c>
      <c r="C37" s="19">
        <v>1643889.48</v>
      </c>
      <c r="D37" s="20">
        <f t="shared" si="5"/>
        <v>164.388948</v>
      </c>
      <c r="E37" s="19">
        <v>1000000</v>
      </c>
      <c r="F37" s="19">
        <v>61724.03</v>
      </c>
      <c r="G37" s="20">
        <f t="shared" si="6"/>
        <v>6.1724030000000001</v>
      </c>
      <c r="H37" s="20">
        <f t="shared" si="7"/>
        <v>3.7547554595945218</v>
      </c>
    </row>
    <row r="38" spans="1:8" s="13" customFormat="1" ht="24" x14ac:dyDescent="0.25">
      <c r="A38" s="14" t="s">
        <v>47</v>
      </c>
      <c r="B38" s="19">
        <v>50000000</v>
      </c>
      <c r="C38" s="19">
        <v>11058952.300000001</v>
      </c>
      <c r="D38" s="20">
        <f t="shared" si="5"/>
        <v>22.117904600000003</v>
      </c>
      <c r="E38" s="19">
        <v>52224000</v>
      </c>
      <c r="F38" s="19">
        <v>1970578.99</v>
      </c>
      <c r="G38" s="20">
        <f t="shared" si="6"/>
        <v>3.7733206763174021</v>
      </c>
      <c r="H38" s="20">
        <f t="shared" si="7"/>
        <v>17.818857849671708</v>
      </c>
    </row>
    <row r="39" spans="1:8" s="13" customFormat="1" x14ac:dyDescent="0.25">
      <c r="A39" s="12" t="s">
        <v>17</v>
      </c>
      <c r="B39" s="17">
        <v>3866500</v>
      </c>
      <c r="C39" s="17">
        <v>1068208.19</v>
      </c>
      <c r="D39" s="18">
        <f t="shared" si="3"/>
        <v>27.627264709685761</v>
      </c>
      <c r="E39" s="17">
        <v>3967000</v>
      </c>
      <c r="F39" s="17">
        <v>1077338.68</v>
      </c>
      <c r="G39" s="18">
        <f t="shared" si="1"/>
        <v>27.157516511217544</v>
      </c>
      <c r="H39" s="18">
        <f t="shared" si="4"/>
        <v>100.85474817413636</v>
      </c>
    </row>
    <row r="40" spans="1:8" s="13" customFormat="1" x14ac:dyDescent="0.25">
      <c r="A40" s="12" t="s">
        <v>18</v>
      </c>
      <c r="B40" s="17">
        <v>8097000</v>
      </c>
      <c r="C40" s="17">
        <v>0</v>
      </c>
      <c r="D40" s="18">
        <f t="shared" si="3"/>
        <v>0</v>
      </c>
      <c r="E40" s="17">
        <v>8705000</v>
      </c>
      <c r="F40" s="17">
        <v>0</v>
      </c>
      <c r="G40" s="18">
        <f t="shared" ref="G40" si="8">F40/E40*100</f>
        <v>0</v>
      </c>
      <c r="H40" s="18" t="s">
        <v>33</v>
      </c>
    </row>
    <row r="41" spans="1:8" s="13" customFormat="1" x14ac:dyDescent="0.25">
      <c r="A41" s="12" t="s">
        <v>19</v>
      </c>
      <c r="B41" s="21">
        <f>B42+B47+B50+B49</f>
        <v>2795706217.7999997</v>
      </c>
      <c r="C41" s="21">
        <f>C42+C47+C50+C49</f>
        <v>505384167.70999998</v>
      </c>
      <c r="D41" s="18">
        <f t="shared" si="3"/>
        <v>18.077155764517254</v>
      </c>
      <c r="E41" s="21">
        <f>E42+E47+E50+E49</f>
        <v>1994054259.4200001</v>
      </c>
      <c r="F41" s="21">
        <f>F42+F47+F50+F49+F48</f>
        <v>380205139.24999994</v>
      </c>
      <c r="G41" s="18">
        <f t="shared" si="1"/>
        <v>19.066940503443881</v>
      </c>
      <c r="H41" s="18">
        <f t="shared" si="4"/>
        <v>75.230916111358994</v>
      </c>
    </row>
    <row r="42" spans="1:8" s="13" customFormat="1" ht="36" x14ac:dyDescent="0.25">
      <c r="A42" s="12" t="s">
        <v>20</v>
      </c>
      <c r="B42" s="17">
        <f>B43+B44+B45+B46</f>
        <v>2795706217.7999997</v>
      </c>
      <c r="C42" s="17">
        <f>C43+C44+C45+C46</f>
        <v>522083787.95999998</v>
      </c>
      <c r="D42" s="18">
        <f t="shared" si="3"/>
        <v>18.674486776755774</v>
      </c>
      <c r="E42" s="17">
        <f>E43+E44+E45+E46</f>
        <v>1994054259.4200001</v>
      </c>
      <c r="F42" s="17">
        <f>F43+F44+F45+F46</f>
        <v>382815830.13</v>
      </c>
      <c r="G42" s="18">
        <f t="shared" si="1"/>
        <v>19.197864266810253</v>
      </c>
      <c r="H42" s="18">
        <f t="shared" si="4"/>
        <v>73.324596349911914</v>
      </c>
    </row>
    <row r="43" spans="1:8" ht="24" x14ac:dyDescent="0.25">
      <c r="A43" s="14" t="s">
        <v>21</v>
      </c>
      <c r="B43" s="19">
        <v>157488727.18000001</v>
      </c>
      <c r="C43" s="19">
        <v>32810150</v>
      </c>
      <c r="D43" s="20">
        <f t="shared" si="3"/>
        <v>20.8333323835299</v>
      </c>
      <c r="E43" s="19">
        <v>52448077.18</v>
      </c>
      <c r="F43" s="19">
        <v>14492017</v>
      </c>
      <c r="G43" s="20">
        <f t="shared" si="1"/>
        <v>27.631169299617781</v>
      </c>
      <c r="H43" s="20">
        <f t="shared" si="4"/>
        <v>44.169310411564716</v>
      </c>
    </row>
    <row r="44" spans="1:8" ht="24" x14ac:dyDescent="0.25">
      <c r="A44" s="14" t="s">
        <v>22</v>
      </c>
      <c r="B44" s="19">
        <v>903402544.88999999</v>
      </c>
      <c r="C44" s="19">
        <v>175653237.53</v>
      </c>
      <c r="D44" s="20">
        <f t="shared" si="3"/>
        <v>19.443518121967198</v>
      </c>
      <c r="E44" s="19">
        <v>294368015.56999999</v>
      </c>
      <c r="F44" s="19">
        <v>48865010.469999999</v>
      </c>
      <c r="G44" s="20">
        <f t="shared" si="1"/>
        <v>16.59997278419673</v>
      </c>
      <c r="H44" s="20">
        <f t="shared" si="4"/>
        <v>27.819020677973157</v>
      </c>
    </row>
    <row r="45" spans="1:8" ht="24" x14ac:dyDescent="0.25">
      <c r="A45" s="14" t="s">
        <v>23</v>
      </c>
      <c r="B45" s="19">
        <v>1665374994.79</v>
      </c>
      <c r="C45" s="19">
        <v>296622913.00999999</v>
      </c>
      <c r="D45" s="20">
        <f t="shared" si="3"/>
        <v>17.811178499614947</v>
      </c>
      <c r="E45" s="19">
        <v>1586231292.52</v>
      </c>
      <c r="F45" s="19">
        <v>306910813.00999999</v>
      </c>
      <c r="G45" s="20">
        <f t="shared" si="1"/>
        <v>19.348427587909931</v>
      </c>
      <c r="H45" s="20">
        <f t="shared" si="4"/>
        <v>103.46834298658956</v>
      </c>
    </row>
    <row r="46" spans="1:8" x14ac:dyDescent="0.25">
      <c r="A46" s="14" t="s">
        <v>24</v>
      </c>
      <c r="B46" s="19">
        <v>69439950.939999998</v>
      </c>
      <c r="C46" s="19">
        <v>16997487.420000002</v>
      </c>
      <c r="D46" s="20">
        <f t="shared" si="3"/>
        <v>24.477965767410726</v>
      </c>
      <c r="E46" s="19">
        <v>61006874.149999999</v>
      </c>
      <c r="F46" s="19">
        <v>12547989.65</v>
      </c>
      <c r="G46" s="20">
        <f t="shared" si="1"/>
        <v>20.568156990223372</v>
      </c>
      <c r="H46" s="20">
        <f t="shared" si="4"/>
        <v>73.822614719134762</v>
      </c>
    </row>
    <row r="47" spans="1:8" x14ac:dyDescent="0.25">
      <c r="A47" s="12" t="s">
        <v>25</v>
      </c>
      <c r="B47" s="17">
        <v>0</v>
      </c>
      <c r="C47" s="17">
        <v>0</v>
      </c>
      <c r="D47" s="18" t="s">
        <v>33</v>
      </c>
      <c r="E47" s="17">
        <v>0</v>
      </c>
      <c r="F47" s="17">
        <v>0</v>
      </c>
      <c r="G47" s="18" t="s">
        <v>33</v>
      </c>
      <c r="H47" s="18" t="s">
        <v>33</v>
      </c>
    </row>
    <row r="48" spans="1:8" ht="96" customHeight="1" x14ac:dyDescent="0.25">
      <c r="A48" s="12" t="s">
        <v>53</v>
      </c>
      <c r="B48" s="17">
        <v>0</v>
      </c>
      <c r="C48" s="17">
        <v>0</v>
      </c>
      <c r="D48" s="18" t="s">
        <v>33</v>
      </c>
      <c r="E48" s="17">
        <v>0</v>
      </c>
      <c r="F48" s="17">
        <v>-2037538.17</v>
      </c>
      <c r="G48" s="18" t="s">
        <v>33</v>
      </c>
      <c r="H48" s="18" t="s">
        <v>33</v>
      </c>
    </row>
    <row r="49" spans="1:8" ht="60" x14ac:dyDescent="0.25">
      <c r="A49" s="12" t="s">
        <v>26</v>
      </c>
      <c r="B49" s="17">
        <v>0</v>
      </c>
      <c r="C49" s="17">
        <v>276407.14</v>
      </c>
      <c r="D49" s="18" t="s">
        <v>33</v>
      </c>
      <c r="E49" s="17">
        <v>0</v>
      </c>
      <c r="F49" s="17">
        <v>242088.21</v>
      </c>
      <c r="G49" s="18" t="s">
        <v>33</v>
      </c>
      <c r="H49" s="18">
        <f>F49/C49*100</f>
        <v>87.583920589026746</v>
      </c>
    </row>
    <row r="50" spans="1:8" s="13" customFormat="1" ht="48" x14ac:dyDescent="0.25">
      <c r="A50" s="12" t="s">
        <v>27</v>
      </c>
      <c r="B50" s="17">
        <v>0</v>
      </c>
      <c r="C50" s="17">
        <v>-16976027.390000001</v>
      </c>
      <c r="D50" s="18" t="s">
        <v>33</v>
      </c>
      <c r="E50" s="17">
        <v>0</v>
      </c>
      <c r="F50" s="17">
        <v>-815240.92</v>
      </c>
      <c r="G50" s="18" t="s">
        <v>33</v>
      </c>
      <c r="H50" s="18">
        <f>F50/C50*100</f>
        <v>4.8023068134316906</v>
      </c>
    </row>
    <row r="51" spans="1:8" x14ac:dyDescent="0.25">
      <c r="C51" s="22"/>
      <c r="F51" s="22"/>
    </row>
    <row r="52" spans="1:8" x14ac:dyDescent="0.25">
      <c r="C52" s="22"/>
      <c r="F52" s="22"/>
    </row>
    <row r="53" spans="1:8" x14ac:dyDescent="0.25">
      <c r="C53" s="22"/>
      <c r="F53" s="22"/>
    </row>
    <row r="54" spans="1:8" x14ac:dyDescent="0.25">
      <c r="C54" s="22"/>
      <c r="F54" s="22"/>
    </row>
    <row r="55" spans="1:8" x14ac:dyDescent="0.25">
      <c r="C55" s="22"/>
      <c r="F55" s="22"/>
    </row>
    <row r="56" spans="1:8" x14ac:dyDescent="0.25">
      <c r="C56" s="22"/>
      <c r="F56" s="22"/>
    </row>
    <row r="57" spans="1:8" x14ac:dyDescent="0.25">
      <c r="C57" s="22"/>
      <c r="F57" s="22"/>
    </row>
    <row r="58" spans="1:8" x14ac:dyDescent="0.25">
      <c r="C58" s="22"/>
      <c r="F58" s="22"/>
    </row>
    <row r="59" spans="1:8" x14ac:dyDescent="0.25">
      <c r="C59" s="22"/>
      <c r="F59" s="22"/>
    </row>
    <row r="60" spans="1:8" x14ac:dyDescent="0.25">
      <c r="C60" s="22"/>
      <c r="F60" s="22"/>
    </row>
    <row r="61" spans="1:8" x14ac:dyDescent="0.25">
      <c r="C61" s="22"/>
      <c r="F61" s="22"/>
    </row>
    <row r="62" spans="1:8" x14ac:dyDescent="0.25">
      <c r="C62" s="22"/>
      <c r="F62" s="22"/>
    </row>
    <row r="63" spans="1:8" x14ac:dyDescent="0.25">
      <c r="C63" s="22"/>
      <c r="F63" s="22"/>
    </row>
    <row r="64" spans="1:8" x14ac:dyDescent="0.25">
      <c r="C64" s="22"/>
      <c r="F64" s="22"/>
    </row>
    <row r="65" spans="3:6" x14ac:dyDescent="0.25">
      <c r="C65" s="22"/>
      <c r="F65" s="22"/>
    </row>
  </sheetData>
  <mergeCells count="6">
    <mergeCell ref="A1:H1"/>
    <mergeCell ref="A2:H2"/>
    <mergeCell ref="B5:D5"/>
    <mergeCell ref="E5:G5"/>
    <mergeCell ref="A5:A6"/>
    <mergeCell ref="H5:H6"/>
  </mergeCells>
  <conditionalFormatting sqref="A7 A1:A4 I1:XFD3 D4:XFD4 D7:XFD7">
    <cfRule type="cellIs" dxfId="1" priority="3" operator="equal">
      <formula>TRUE</formula>
    </cfRule>
  </conditionalFormatting>
  <conditionalFormatting sqref="B4:C4 B7:C7">
    <cfRule type="cellIs" dxfId="0" priority="1" operator="equal">
      <formula>TRUE</formula>
    </cfRule>
  </conditionalFormatting>
  <pageMargins left="0.55118110236220474" right="0.35433070866141736" top="0.39370078740157483" bottom="0.19685039370078741" header="0.19685039370078741" footer="0.19685039370078741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Салават доходы</vt:lpstr>
      <vt:lpstr>'Салават доходы'!Заголовки_для_печати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Кагарманова Наиля Нигматзяновна</dc:creator>
  <cp:lastModifiedBy>Чуваева Елена Викторовна</cp:lastModifiedBy>
  <cp:lastPrinted>2023-07-06T10:14:42Z</cp:lastPrinted>
  <dcterms:created xsi:type="dcterms:W3CDTF">2019-07-15T10:24:20Z</dcterms:created>
  <dcterms:modified xsi:type="dcterms:W3CDTF">2026-04-02T11:37:10Z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